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er\Desktop\"/>
    </mc:Choice>
  </mc:AlternateContent>
  <xr:revisionPtr revIDLastSave="63" documentId="13_ncr:1_{9EE7B7AC-AD67-472B-940E-A4AF989D3CAF}" xr6:coauthVersionLast="47" xr6:coauthVersionMax="47" xr10:uidLastSave="{AB122A6F-DFBA-4998-BDB8-DFA738E7F03D}"/>
  <bookViews>
    <workbookView xWindow="-105" yWindow="0" windowWidth="14610" windowHeight="15585" firstSheet="4" xr2:uid="{00000000-000D-0000-FFFF-FFFF00000000}"/>
  </bookViews>
  <sheets>
    <sheet name="Zoznam produktov" sheetId="1" r:id="rId1"/>
    <sheet name="Kusovník podľa kategórie" sheetId="2" r:id="rId2"/>
    <sheet name="Zoznam po miestnostiach" sheetId="3" r:id="rId3"/>
    <sheet name="Priradenie" sheetId="4" r:id="rId4"/>
    <sheet name="Využitie energi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3" l="1"/>
  <c r="E5" i="1"/>
  <c r="E6" i="1"/>
  <c r="E7" i="1"/>
  <c r="E8" i="1"/>
  <c r="E9" i="1"/>
  <c r="E10" i="1"/>
  <c r="E11" i="1"/>
  <c r="E12" i="1"/>
  <c r="F9" i="2"/>
  <c r="E7" i="2"/>
  <c r="E8" i="2"/>
  <c r="E9" i="2"/>
  <c r="E12" i="2"/>
  <c r="F16" i="2"/>
  <c r="E19" i="2"/>
  <c r="F19" i="2" s="1"/>
  <c r="E22" i="2"/>
  <c r="F22" i="2" s="1"/>
  <c r="E26" i="2"/>
  <c r="F26" i="2" s="1"/>
  <c r="E29" i="2"/>
  <c r="F29" i="2"/>
  <c r="F6" i="3"/>
  <c r="G6" i="3" s="1"/>
  <c r="F9" i="3"/>
  <c r="F10" i="3"/>
  <c r="F11" i="3"/>
  <c r="F15" i="3"/>
  <c r="F16" i="3"/>
  <c r="F18" i="3"/>
  <c r="F22" i="3"/>
  <c r="F24" i="3"/>
  <c r="F28" i="3"/>
  <c r="F29" i="3"/>
  <c r="F31" i="3"/>
  <c r="F35" i="3"/>
  <c r="F36" i="3"/>
  <c r="F38" i="3"/>
  <c r="F42" i="3"/>
  <c r="F43" i="3"/>
  <c r="G45" i="3" s="1"/>
  <c r="F45" i="3"/>
  <c r="F49" i="3"/>
  <c r="F51" i="3"/>
  <c r="G51" i="3"/>
  <c r="F55" i="3"/>
  <c r="F56" i="3"/>
  <c r="F58" i="3"/>
  <c r="G58" i="3"/>
  <c r="F62" i="3"/>
  <c r="F63" i="3"/>
  <c r="F64" i="3"/>
  <c r="F7" i="3"/>
  <c r="E4" i="4"/>
  <c r="E5" i="4"/>
  <c r="E6" i="4"/>
  <c r="E7" i="4"/>
  <c r="E8" i="4"/>
  <c r="E9" i="4"/>
  <c r="E10" i="4"/>
  <c r="E11" i="4"/>
  <c r="E12" i="4"/>
  <c r="E13" i="4"/>
  <c r="E20" i="4"/>
  <c r="E21" i="4"/>
  <c r="E22" i="4"/>
  <c r="E23" i="4"/>
  <c r="E24" i="4"/>
  <c r="E7" i="5"/>
  <c r="G7" i="5" s="1"/>
  <c r="E10" i="5"/>
  <c r="G12" i="5" s="1"/>
  <c r="E11" i="5"/>
  <c r="E12" i="5"/>
  <c r="G14" i="5" l="1"/>
  <c r="E26" i="4"/>
  <c r="E27" i="4" s="1"/>
  <c r="G7" i="3"/>
  <c r="H45" i="3" s="1"/>
  <c r="G31" i="3"/>
  <c r="H31" i="3" s="1"/>
  <c r="G24" i="3"/>
  <c r="H24" i="3" s="1"/>
  <c r="G18" i="3"/>
  <c r="H18" i="3" s="1"/>
  <c r="G11" i="3"/>
  <c r="H11" i="3" s="1"/>
  <c r="G38" i="3"/>
  <c r="G19" i="2"/>
  <c r="E32" i="2"/>
  <c r="E15" i="1"/>
  <c r="G9" i="2"/>
  <c r="G26" i="2"/>
  <c r="G16" i="2"/>
  <c r="G29" i="2"/>
  <c r="E33" i="2"/>
  <c r="G22" i="2"/>
  <c r="E16" i="1"/>
  <c r="E17" i="1" s="1"/>
  <c r="F68" i="3"/>
  <c r="E34" i="2" l="1"/>
  <c r="H38" i="3"/>
  <c r="H58" i="3"/>
  <c r="H51" i="3"/>
  <c r="H6" i="3"/>
  <c r="H7" i="3"/>
  <c r="F69" i="3"/>
  <c r="F70" i="3" s="1"/>
</calcChain>
</file>

<file path=xl/sharedStrings.xml><?xml version="1.0" encoding="utf-8"?>
<sst xmlns="http://schemas.openxmlformats.org/spreadsheetml/2006/main" count="148" uniqueCount="76">
  <si>
    <t>Zoznam produktov</t>
  </si>
  <si>
    <t>Ks</t>
  </si>
  <si>
    <t>Č. p.</t>
  </si>
  <si>
    <t>Popis</t>
  </si>
  <si>
    <t>Cena za kus (netto)</t>
  </si>
  <si>
    <t>Celkom</t>
  </si>
  <si>
    <t>Touch Tree biela</t>
  </si>
  <si>
    <t>Hlavica Tree</t>
  </si>
  <si>
    <t>RGBW 24V Dimmer Tree</t>
  </si>
  <si>
    <t>Nano DI Tree</t>
  </si>
  <si>
    <t>Senzor prítomnosti Tree biela</t>
  </si>
  <si>
    <t>Miniserver Compact</t>
  </si>
  <si>
    <t>Zdroj 24 V, 1,3 A</t>
  </si>
  <si>
    <t>Zdroj 24 V, 10 A</t>
  </si>
  <si>
    <t>Celkom bez DPH</t>
  </si>
  <si>
    <t>+ DPH</t>
  </si>
  <si>
    <t>Celkom s DPH</t>
  </si>
  <si>
    <t>Zmena cien vyhradená (18-06-2024)</t>
  </si>
  <si>
    <t>Kusovník podle kategorie</t>
  </si>
  <si>
    <t>Celková kategória</t>
  </si>
  <si>
    <t>%</t>
  </si>
  <si>
    <t>Automatizácia</t>
  </si>
  <si>
    <t>Ovládanie</t>
  </si>
  <si>
    <t>Prirážka Touch Pure Tree biela</t>
  </si>
  <si>
    <t>Prirážka Touch Nightlight Air</t>
  </si>
  <si>
    <t>Prirážka Touch &amp; Grill Air</t>
  </si>
  <si>
    <t>Prirážka Touch Pure CO2 Tree biela</t>
  </si>
  <si>
    <t>Kúrenie &amp; chladenie</t>
  </si>
  <si>
    <t>Pohybový senzor / Detektor prítomnosti</t>
  </si>
  <si>
    <t>Osvetlenie</t>
  </si>
  <si>
    <t>Stmievateľný výstup 24VDC</t>
  </si>
  <si>
    <t>Príslušenstvo</t>
  </si>
  <si>
    <t>Zoznam po miestnostiach</t>
  </si>
  <si>
    <t>Použitie</t>
  </si>
  <si>
    <t>Miestnosť celkom</t>
  </si>
  <si>
    <t>Centrál</t>
  </si>
  <si>
    <t>Chodba</t>
  </si>
  <si>
    <t>Garáž</t>
  </si>
  <si>
    <t>Izba 1</t>
  </si>
  <si>
    <t>Izba 2</t>
  </si>
  <si>
    <t>Kuchyňa</t>
  </si>
  <si>
    <t>Kúpeľňa</t>
  </si>
  <si>
    <t>Obývacia izba</t>
  </si>
  <si>
    <t>Spálňa</t>
  </si>
  <si>
    <t>Změna cen vyhrazena (18-06-2024)</t>
  </si>
  <si>
    <t>Obsadenie vstupov/výstupov</t>
  </si>
  <si>
    <t>Typ</t>
  </si>
  <si>
    <t>Dostupné</t>
  </si>
  <si>
    <t>Potrebné</t>
  </si>
  <si>
    <t>Rezerva</t>
  </si>
  <si>
    <t>Tree zariadenia</t>
  </si>
  <si>
    <t>Air zariadenia</t>
  </si>
  <si>
    <t>Analógové výstupy</t>
  </si>
  <si>
    <t>Analógové vstupy</t>
  </si>
  <si>
    <t>Výstupy Dimmeru</t>
  </si>
  <si>
    <t>Digitálne vstupy</t>
  </si>
  <si>
    <t>Digitálne výstupy (16A)</t>
  </si>
  <si>
    <t>Digitálne výstupy (10A)</t>
  </si>
  <si>
    <t>Audio kanály</t>
  </si>
  <si>
    <t>Analogové vstupy prúdu</t>
  </si>
  <si>
    <t>Potrebné miesto v rozvádzači</t>
  </si>
  <si>
    <t>Produkt</t>
  </si>
  <si>
    <t>Požiadavky na miesto [mm]</t>
  </si>
  <si>
    <t>Celkom [mm]</t>
  </si>
  <si>
    <t>Tree Extension (2 TE)</t>
  </si>
  <si>
    <t>RGBW 24V Dimmer Tree (2 TE)</t>
  </si>
  <si>
    <t>Miniserver Compact (6 TE)</t>
  </si>
  <si>
    <t>Zdroj 24 V, 1,3 A (2 TE)</t>
  </si>
  <si>
    <t>Zdroj 24 V, 10 A (3 TE)</t>
  </si>
  <si>
    <t>Celkové obsadené miesto v mm</t>
  </si>
  <si>
    <t>Celkové obsadené miesto v moduloch</t>
  </si>
  <si>
    <t>Využitie energie</t>
  </si>
  <si>
    <t>Výkon jednotky</t>
  </si>
  <si>
    <t>Faktor zapnutia</t>
  </si>
  <si>
    <t>Skupina Celkom</t>
  </si>
  <si>
    <t>Periférie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</si>
</sst>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#,##0.00\ &quot;W&quot;_-;"/>
  </numFmts>
  <fonts count="6">
    <font>
      <sz val="11"/>
      <color theme="1"/>
      <name val="Calibri"/>
      <charset val="204"/>
    </font>
    <font>
      <b/>
      <sz val="11"/>
      <color theme="1"/>
      <name val="Calibri"/>
      <charset val="204"/>
    </font>
    <font>
      <b/>
      <sz val="24"/>
      <color theme="1"/>
      <name val="Calibri"/>
      <charset val="204"/>
    </font>
    <font>
      <b/>
      <sz val="13"/>
      <color theme="1"/>
      <name val="Calibri"/>
      <charset val="204"/>
    </font>
    <font>
      <sz val="8"/>
      <color theme="1"/>
      <name val="Calibri"/>
      <charset val="204"/>
    </font>
    <font>
      <sz val="11"/>
      <color rgb="FFC8C8C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69C35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9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2" xfId="0" applyNumberFormat="1" applyBorder="1"/>
    <xf numFmtId="164" fontId="1" fillId="2" borderId="0" xfId="0" applyNumberFormat="1" applyFont="1" applyFill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2" xfId="0" applyNumberFormat="1" applyBorder="1" applyAlignment="1">
      <alignment vertical="center"/>
    </xf>
    <xf numFmtId="165" fontId="1" fillId="2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0" xfId="0" applyFont="1"/>
    <xf numFmtId="0" fontId="5" fillId="0" borderId="1" xfId="0" applyFont="1" applyBorder="1" applyAlignment="1">
      <alignment horizontal="right"/>
    </xf>
    <xf numFmtId="164" fontId="5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164" fontId="0" fillId="0" borderId="2" xfId="0" applyNumberFormat="1" applyBorder="1" applyAlignment="1"/>
    <xf numFmtId="0" fontId="0" fillId="0" borderId="2" xfId="0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showGridLines="0" tabSelected="1" workbookViewId="0">
      <selection activeCell="E42" sqref="E42"/>
    </sheetView>
  </sheetViews>
  <sheetFormatPr defaultRowHeight="15"/>
  <cols>
    <col min="1" max="1" width="8"/>
    <col min="2" max="2" width="10"/>
    <col min="3" max="3" width="42"/>
    <col min="4" max="7" width="17"/>
  </cols>
  <sheetData>
    <row r="1" spans="1:5" ht="39.950000000000003" customHeight="1">
      <c r="A1" s="22" t="s">
        <v>0</v>
      </c>
      <c r="B1" s="25"/>
      <c r="C1" s="25"/>
      <c r="D1" s="25"/>
      <c r="E1" s="25"/>
    </row>
    <row r="3" spans="1:5" ht="32.1" customHeight="1">
      <c r="A3" s="6" t="s">
        <v>1</v>
      </c>
      <c r="B3" s="5" t="s">
        <v>2</v>
      </c>
      <c r="C3" s="5" t="s">
        <v>3</v>
      </c>
      <c r="D3" s="5" t="s">
        <v>4</v>
      </c>
      <c r="E3" s="7" t="s">
        <v>5</v>
      </c>
    </row>
    <row r="4" spans="1:5">
      <c r="A4" s="1"/>
      <c r="D4" s="8"/>
      <c r="E4" s="9"/>
    </row>
    <row r="5" spans="1:5">
      <c r="A5" s="1">
        <v>8</v>
      </c>
      <c r="B5">
        <v>100221</v>
      </c>
      <c r="C5" t="s">
        <v>6</v>
      </c>
      <c r="D5" s="8">
        <v>90.84</v>
      </c>
      <c r="E5" s="9">
        <f t="shared" ref="E4:E12" si="0">A5*D5</f>
        <v>726.72</v>
      </c>
    </row>
    <row r="6" spans="1:5">
      <c r="A6" s="1">
        <v>8</v>
      </c>
      <c r="B6">
        <v>100225</v>
      </c>
      <c r="C6" t="s">
        <v>7</v>
      </c>
      <c r="D6" s="8">
        <v>84.74</v>
      </c>
      <c r="E6" s="9">
        <f t="shared" si="0"/>
        <v>677.92</v>
      </c>
    </row>
    <row r="7" spans="1:5">
      <c r="A7" s="1">
        <v>3</v>
      </c>
      <c r="B7">
        <v>100239</v>
      </c>
      <c r="C7" t="s">
        <v>8</v>
      </c>
      <c r="D7" s="8">
        <v>78.86</v>
      </c>
      <c r="E7" s="9">
        <f t="shared" si="0"/>
        <v>236.57999999999998</v>
      </c>
    </row>
    <row r="8" spans="1:5">
      <c r="A8" s="1">
        <v>1</v>
      </c>
      <c r="B8">
        <v>100242</v>
      </c>
      <c r="C8" t="s">
        <v>9</v>
      </c>
      <c r="D8" s="8">
        <v>81.599999999999994</v>
      </c>
      <c r="E8" s="9">
        <f t="shared" si="0"/>
        <v>81.599999999999994</v>
      </c>
    </row>
    <row r="9" spans="1:5">
      <c r="A9" s="1">
        <v>8</v>
      </c>
      <c r="B9">
        <v>100422</v>
      </c>
      <c r="C9" t="s">
        <v>10</v>
      </c>
      <c r="D9" s="8">
        <v>98.07</v>
      </c>
      <c r="E9" s="9">
        <f t="shared" si="0"/>
        <v>784.56</v>
      </c>
    </row>
    <row r="10" spans="1:5">
      <c r="A10" s="1">
        <v>1</v>
      </c>
      <c r="B10">
        <v>100512</v>
      </c>
      <c r="C10" t="s">
        <v>11</v>
      </c>
      <c r="D10" s="8">
        <v>495</v>
      </c>
      <c r="E10" s="9">
        <f t="shared" si="0"/>
        <v>495</v>
      </c>
    </row>
    <row r="11" spans="1:5">
      <c r="A11" s="1">
        <v>1</v>
      </c>
      <c r="B11">
        <v>200001</v>
      </c>
      <c r="C11" t="s">
        <v>12</v>
      </c>
      <c r="D11" s="8">
        <v>44.28</v>
      </c>
      <c r="E11" s="9">
        <f t="shared" si="0"/>
        <v>44.28</v>
      </c>
    </row>
    <row r="12" spans="1:5">
      <c r="A12" s="1">
        <v>1</v>
      </c>
      <c r="B12">
        <v>200035</v>
      </c>
      <c r="C12" t="s">
        <v>13</v>
      </c>
      <c r="D12" s="8">
        <v>160.41999999999999</v>
      </c>
      <c r="E12" s="9">
        <f t="shared" si="0"/>
        <v>160.41999999999999</v>
      </c>
    </row>
    <row r="13" spans="1:5">
      <c r="A13" s="17"/>
      <c r="B13" s="16"/>
      <c r="C13" s="16"/>
      <c r="D13" s="16"/>
      <c r="E13" s="18"/>
    </row>
    <row r="15" spans="1:5">
      <c r="C15" t="s">
        <v>14</v>
      </c>
      <c r="E15" s="8">
        <f>SUM(E2:E12)</f>
        <v>3207.08</v>
      </c>
    </row>
    <row r="16" spans="1:5">
      <c r="C16" t="s">
        <v>15</v>
      </c>
      <c r="D16" s="3">
        <v>0.2</v>
      </c>
      <c r="E16" s="8">
        <f>D16*E15</f>
        <v>641.41600000000005</v>
      </c>
    </row>
    <row r="17" spans="1:5" ht="24.95" customHeight="1">
      <c r="A17" s="4"/>
      <c r="B17" s="4"/>
      <c r="C17" s="4" t="s">
        <v>16</v>
      </c>
      <c r="D17" s="4"/>
      <c r="E17" s="10">
        <f>SUM(E15:E16)</f>
        <v>3848.4960000000001</v>
      </c>
    </row>
    <row r="18" spans="1:5">
      <c r="A18" s="15" t="s">
        <v>17</v>
      </c>
    </row>
  </sheetData>
  <autoFilter ref="A3:E12" xr:uid="{292F37F3-78A2-4DDE-8708-9B50AD752FD0}"/>
  <mergeCells count="1">
    <mergeCell ref="A1:E1"/>
  </mergeCells>
  <pageMargins left="0.7" right="0.7" top="0.75" bottom="0.7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showGridLines="0" topLeftCell="A2" workbookViewId="0">
      <selection activeCell="C44" sqref="C44"/>
    </sheetView>
  </sheetViews>
  <sheetFormatPr defaultRowHeight="15"/>
  <cols>
    <col min="1" max="1" width="8"/>
    <col min="2" max="2" width="10"/>
    <col min="3" max="3" width="42"/>
    <col min="4" max="6" width="17"/>
    <col min="7" max="7" width="8"/>
  </cols>
  <sheetData>
    <row r="1" spans="1:7" ht="39.950000000000003" customHeight="1">
      <c r="A1" s="22" t="s">
        <v>18</v>
      </c>
      <c r="B1" s="25"/>
      <c r="C1" s="25"/>
      <c r="D1" s="25"/>
      <c r="E1" s="25"/>
      <c r="F1" s="25"/>
      <c r="G1" s="25"/>
    </row>
    <row r="3" spans="1:7" ht="32.1" customHeight="1">
      <c r="A3" s="6" t="s">
        <v>1</v>
      </c>
      <c r="B3" s="5" t="s">
        <v>2</v>
      </c>
      <c r="C3" s="5" t="s">
        <v>3</v>
      </c>
      <c r="D3" s="5" t="s">
        <v>4</v>
      </c>
      <c r="E3" s="7" t="s">
        <v>5</v>
      </c>
      <c r="F3" s="4" t="s">
        <v>19</v>
      </c>
      <c r="G3" s="4" t="s">
        <v>20</v>
      </c>
    </row>
    <row r="4" spans="1:7">
      <c r="A4" s="1"/>
      <c r="B4" s="14"/>
      <c r="C4" s="14"/>
      <c r="D4" s="14"/>
      <c r="E4" s="2"/>
    </row>
    <row r="5" spans="1:7">
      <c r="A5" s="23" t="s">
        <v>21</v>
      </c>
      <c r="B5" s="25"/>
      <c r="C5" s="25"/>
      <c r="D5" s="25"/>
      <c r="E5" s="26"/>
    </row>
    <row r="6" spans="1:7">
      <c r="A6" s="1"/>
      <c r="D6" s="8"/>
      <c r="E6" s="9"/>
    </row>
    <row r="7" spans="1:7">
      <c r="A7" s="1">
        <v>1</v>
      </c>
      <c r="B7">
        <v>100512</v>
      </c>
      <c r="C7" t="s">
        <v>11</v>
      </c>
      <c r="D7" s="8">
        <v>495</v>
      </c>
      <c r="E7" s="9">
        <f>A7*D7</f>
        <v>495</v>
      </c>
    </row>
    <row r="8" spans="1:7">
      <c r="A8" s="1">
        <v>1</v>
      </c>
      <c r="B8">
        <v>200001</v>
      </c>
      <c r="C8" t="s">
        <v>12</v>
      </c>
      <c r="D8" s="8">
        <v>44.28</v>
      </c>
      <c r="E8" s="9">
        <f>A8*D8</f>
        <v>44.28</v>
      </c>
    </row>
    <row r="9" spans="1:7">
      <c r="A9" s="1">
        <v>1</v>
      </c>
      <c r="B9">
        <v>200035</v>
      </c>
      <c r="C9" t="s">
        <v>13</v>
      </c>
      <c r="D9" s="8">
        <v>160.41999999999999</v>
      </c>
      <c r="E9" s="9">
        <f>A9*D9</f>
        <v>160.41999999999999</v>
      </c>
      <c r="F9" s="8">
        <f>SUM(E6:E9)</f>
        <v>699.69999999999993</v>
      </c>
      <c r="G9" s="3">
        <f>F9/SUM(F5:F1000)</f>
        <v>0.218173541040448</v>
      </c>
    </row>
    <row r="10" spans="1:7">
      <c r="A10" s="1"/>
      <c r="B10" s="14"/>
      <c r="C10" s="14"/>
      <c r="D10" s="14"/>
      <c r="E10" s="2"/>
    </row>
    <row r="11" spans="1:7">
      <c r="A11" s="23" t="s">
        <v>22</v>
      </c>
      <c r="B11" s="25"/>
      <c r="C11" s="25"/>
      <c r="D11" s="25"/>
      <c r="E11" s="26"/>
    </row>
    <row r="12" spans="1:7">
      <c r="A12" s="1">
        <v>8</v>
      </c>
      <c r="B12">
        <v>100221</v>
      </c>
      <c r="C12" t="s">
        <v>6</v>
      </c>
      <c r="D12" s="8">
        <v>90.84</v>
      </c>
      <c r="E12" s="9">
        <f>A12*D12</f>
        <v>726.72</v>
      </c>
    </row>
    <row r="13" spans="1:7">
      <c r="A13" s="20">
        <v>1</v>
      </c>
      <c r="B13" s="19">
        <v>100461</v>
      </c>
      <c r="C13" s="19" t="s">
        <v>23</v>
      </c>
      <c r="D13" s="21">
        <v>101.92</v>
      </c>
      <c r="E13" s="9"/>
    </row>
    <row r="14" spans="1:7">
      <c r="A14" s="20">
        <v>1</v>
      </c>
      <c r="B14" s="19">
        <v>100476</v>
      </c>
      <c r="C14" s="19" t="s">
        <v>24</v>
      </c>
      <c r="D14" s="21">
        <v>148.68</v>
      </c>
      <c r="E14" s="9"/>
    </row>
    <row r="15" spans="1:7">
      <c r="A15" s="20">
        <v>1</v>
      </c>
      <c r="B15" s="19">
        <v>100341</v>
      </c>
      <c r="C15" s="19" t="s">
        <v>25</v>
      </c>
      <c r="D15" s="21">
        <v>59.16</v>
      </c>
      <c r="E15" s="9"/>
    </row>
    <row r="16" spans="1:7">
      <c r="A16" s="20">
        <v>1</v>
      </c>
      <c r="B16" s="19">
        <v>100517</v>
      </c>
      <c r="C16" s="19" t="s">
        <v>26</v>
      </c>
      <c r="D16" s="21">
        <v>142.78</v>
      </c>
      <c r="E16" s="9"/>
      <c r="F16" s="8">
        <f>SUM(E12:E16)</f>
        <v>726.72</v>
      </c>
      <c r="G16" s="3">
        <f>F16/SUM(F5:F1000)</f>
        <v>0.22659865048580019</v>
      </c>
    </row>
    <row r="17" spans="1:7">
      <c r="A17" s="1"/>
      <c r="B17" s="14"/>
      <c r="C17" s="14"/>
      <c r="D17" s="14"/>
      <c r="E17" s="2"/>
    </row>
    <row r="18" spans="1:7">
      <c r="A18" s="23" t="s">
        <v>27</v>
      </c>
      <c r="B18" s="25"/>
      <c r="C18" s="25"/>
      <c r="D18" s="25"/>
      <c r="E18" s="26"/>
    </row>
    <row r="19" spans="1:7">
      <c r="A19" s="1">
        <v>8</v>
      </c>
      <c r="B19">
        <v>100225</v>
      </c>
      <c r="C19" t="s">
        <v>7</v>
      </c>
      <c r="D19" s="8">
        <v>84.74</v>
      </c>
      <c r="E19" s="9">
        <f>A19*D19</f>
        <v>677.92</v>
      </c>
      <c r="F19" s="8">
        <f>SUM(E19:E19)</f>
        <v>677.92</v>
      </c>
      <c r="G19" s="3">
        <f>F19/SUM(F5:F1000)</f>
        <v>0.21138231662446835</v>
      </c>
    </row>
    <row r="20" spans="1:7">
      <c r="A20" s="1"/>
      <c r="B20" s="14"/>
      <c r="C20" s="14"/>
      <c r="D20" s="14"/>
      <c r="E20" s="2"/>
    </row>
    <row r="21" spans="1:7">
      <c r="A21" s="23" t="s">
        <v>28</v>
      </c>
      <c r="B21" s="25"/>
      <c r="C21" s="25"/>
      <c r="D21" s="25"/>
      <c r="E21" s="26"/>
    </row>
    <row r="22" spans="1:7">
      <c r="A22" s="1">
        <v>8</v>
      </c>
      <c r="B22">
        <v>100422</v>
      </c>
      <c r="C22" t="s">
        <v>10</v>
      </c>
      <c r="D22" s="8">
        <v>98.07</v>
      </c>
      <c r="E22" s="9">
        <f>A22*D22</f>
        <v>784.56</v>
      </c>
      <c r="F22" s="8">
        <f>SUM(E22:E22)</f>
        <v>784.56</v>
      </c>
      <c r="G22" s="3">
        <f>F22/SUM(F5:F1000)</f>
        <v>0.24463374783291966</v>
      </c>
    </row>
    <row r="23" spans="1:7">
      <c r="A23" s="1"/>
      <c r="B23" s="14"/>
      <c r="C23" s="14"/>
      <c r="D23" s="14"/>
      <c r="E23" s="2"/>
    </row>
    <row r="24" spans="1:7">
      <c r="A24" s="23" t="s">
        <v>29</v>
      </c>
      <c r="B24" s="25"/>
      <c r="C24" s="25"/>
      <c r="D24" s="25"/>
      <c r="E24" s="26"/>
    </row>
    <row r="25" spans="1:7">
      <c r="A25" s="1">
        <v>11</v>
      </c>
      <c r="C25" t="s">
        <v>30</v>
      </c>
      <c r="E25" s="2"/>
    </row>
    <row r="26" spans="1:7">
      <c r="A26" s="1">
        <v>3</v>
      </c>
      <c r="B26">
        <v>100239</v>
      </c>
      <c r="C26" t="s">
        <v>8</v>
      </c>
      <c r="D26" s="8">
        <v>78.86</v>
      </c>
      <c r="E26" s="9">
        <f>A26*D26</f>
        <v>236.57999999999998</v>
      </c>
      <c r="F26" s="8">
        <f>SUM(E25:E26)</f>
        <v>236.57999999999998</v>
      </c>
      <c r="G26" s="3">
        <f>F26/SUM(F5:F1000)</f>
        <v>7.376803821544832E-2</v>
      </c>
    </row>
    <row r="27" spans="1:7">
      <c r="A27" s="1"/>
      <c r="B27" s="14"/>
      <c r="C27" s="14"/>
      <c r="D27" s="14"/>
      <c r="E27" s="2"/>
    </row>
    <row r="28" spans="1:7">
      <c r="A28" s="23" t="s">
        <v>31</v>
      </c>
      <c r="B28" s="25"/>
      <c r="C28" s="25"/>
      <c r="D28" s="25"/>
      <c r="E28" s="26"/>
    </row>
    <row r="29" spans="1:7">
      <c r="A29" s="1">
        <v>1</v>
      </c>
      <c r="B29">
        <v>100242</v>
      </c>
      <c r="C29" t="s">
        <v>9</v>
      </c>
      <c r="D29" s="8">
        <v>81.599999999999994</v>
      </c>
      <c r="E29" s="9">
        <f>A29*D29</f>
        <v>81.599999999999994</v>
      </c>
      <c r="F29" s="8">
        <f>SUM(E29:E29)</f>
        <v>81.599999999999994</v>
      </c>
      <c r="G29" s="3">
        <f>F29/SUM(F5:F1000)</f>
        <v>2.5443705800915473E-2</v>
      </c>
    </row>
    <row r="30" spans="1:7">
      <c r="A30" s="17"/>
      <c r="B30" s="16"/>
      <c r="C30" s="16"/>
      <c r="D30" s="16"/>
      <c r="E30" s="18"/>
    </row>
    <row r="32" spans="1:7">
      <c r="C32" t="s">
        <v>14</v>
      </c>
      <c r="E32" s="8">
        <f>SUM(E2:E29)</f>
        <v>3207.08</v>
      </c>
    </row>
    <row r="33" spans="1:7">
      <c r="C33" t="s">
        <v>15</v>
      </c>
      <c r="D33" s="3">
        <v>0.2</v>
      </c>
      <c r="E33" s="8">
        <f>D33*E32</f>
        <v>641.41600000000005</v>
      </c>
    </row>
    <row r="34" spans="1:7" ht="24.95" customHeight="1">
      <c r="A34" s="4"/>
      <c r="B34" s="4"/>
      <c r="C34" s="4" t="s">
        <v>16</v>
      </c>
      <c r="D34" s="4"/>
      <c r="E34" s="10">
        <f>SUM(E32:E33)</f>
        <v>3848.4960000000001</v>
      </c>
      <c r="F34" s="4"/>
      <c r="G34" s="4"/>
    </row>
    <row r="35" spans="1:7">
      <c r="A35" s="15" t="s">
        <v>17</v>
      </c>
    </row>
  </sheetData>
  <mergeCells count="7">
    <mergeCell ref="A24:E24"/>
    <mergeCell ref="A28:E28"/>
    <mergeCell ref="A1:G1"/>
    <mergeCell ref="A5:E5"/>
    <mergeCell ref="A11:E11"/>
    <mergeCell ref="A18:E18"/>
    <mergeCell ref="A21:E21"/>
  </mergeCells>
  <pageMargins left="0.7" right="0.7" top="0.75" bottom="0.7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1"/>
  <sheetViews>
    <sheetView showGridLines="0" topLeftCell="A10" workbookViewId="0">
      <selection activeCell="C70" sqref="C70"/>
    </sheetView>
  </sheetViews>
  <sheetFormatPr defaultRowHeight="15"/>
  <cols>
    <col min="1" max="1" width="8"/>
    <col min="2" max="2" width="10"/>
    <col min="3" max="3" width="42"/>
    <col min="4" max="4" width="40"/>
    <col min="5" max="7" width="17"/>
    <col min="8" max="8" width="8"/>
  </cols>
  <sheetData>
    <row r="1" spans="1:8" ht="39.950000000000003" customHeight="1">
      <c r="A1" s="22" t="s">
        <v>32</v>
      </c>
      <c r="B1" s="25"/>
      <c r="C1" s="25"/>
      <c r="D1" s="25"/>
      <c r="E1" s="25"/>
      <c r="F1" s="25"/>
      <c r="G1" s="25"/>
      <c r="H1" s="25"/>
    </row>
    <row r="3" spans="1:8" ht="32.1" customHeight="1">
      <c r="A3" s="6" t="s">
        <v>1</v>
      </c>
      <c r="B3" s="5" t="s">
        <v>2</v>
      </c>
      <c r="C3" s="5" t="s">
        <v>3</v>
      </c>
      <c r="D3" s="5" t="s">
        <v>33</v>
      </c>
      <c r="E3" s="5" t="s">
        <v>4</v>
      </c>
      <c r="F3" s="7" t="s">
        <v>5</v>
      </c>
      <c r="G3" s="4" t="s">
        <v>34</v>
      </c>
      <c r="H3" s="4" t="s">
        <v>20</v>
      </c>
    </row>
    <row r="4" spans="1:8">
      <c r="A4" s="1"/>
      <c r="B4" s="14"/>
      <c r="C4" s="14"/>
      <c r="D4" s="14"/>
      <c r="E4" s="14"/>
      <c r="F4" s="2"/>
    </row>
    <row r="5" spans="1:8">
      <c r="A5" s="1"/>
      <c r="D5" s="14"/>
      <c r="E5" s="8"/>
      <c r="F5" s="9"/>
    </row>
    <row r="6" spans="1:8">
      <c r="A6" s="1">
        <v>1</v>
      </c>
      <c r="B6">
        <v>100512</v>
      </c>
      <c r="C6" t="s">
        <v>11</v>
      </c>
      <c r="D6" s="14"/>
      <c r="E6" s="8">
        <v>495</v>
      </c>
      <c r="F6" s="9">
        <f>A6*E6</f>
        <v>495</v>
      </c>
      <c r="G6" s="8">
        <f>SUM(F5:F6)</f>
        <v>495</v>
      </c>
      <c r="H6" s="3">
        <f>G6/SUM(G5:G1000)</f>
        <v>0.16663861302810978</v>
      </c>
    </row>
    <row r="7" spans="1:8">
      <c r="A7" s="1">
        <v>3</v>
      </c>
      <c r="B7">
        <v>100239</v>
      </c>
      <c r="C7" t="s">
        <v>8</v>
      </c>
      <c r="D7" s="14"/>
      <c r="E7" s="8">
        <v>78.86</v>
      </c>
      <c r="F7" s="9">
        <f>A7*E7</f>
        <v>236.57999999999998</v>
      </c>
      <c r="G7" s="8">
        <f>SUM(F61:F65)</f>
        <v>273.64999999999998</v>
      </c>
      <c r="H7" s="3">
        <f>G7/SUM(G5:G1000)</f>
        <v>9.2122538293216635E-2</v>
      </c>
    </row>
    <row r="8" spans="1:8">
      <c r="A8" s="23" t="s">
        <v>35</v>
      </c>
      <c r="B8" s="25"/>
      <c r="C8" s="25"/>
      <c r="D8" s="25"/>
      <c r="E8" s="25"/>
      <c r="F8" s="26"/>
    </row>
    <row r="9" spans="1:8">
      <c r="A9" s="1">
        <v>1</v>
      </c>
      <c r="B9">
        <v>100242</v>
      </c>
      <c r="C9" t="s">
        <v>9</v>
      </c>
      <c r="D9" s="14"/>
      <c r="E9" s="8">
        <v>81.599999999999994</v>
      </c>
      <c r="F9" s="9">
        <f>A9*E9</f>
        <v>81.599999999999994</v>
      </c>
    </row>
    <row r="10" spans="1:8">
      <c r="A10" s="1">
        <v>1</v>
      </c>
      <c r="B10">
        <v>200001</v>
      </c>
      <c r="C10" t="s">
        <v>12</v>
      </c>
      <c r="D10" s="14"/>
      <c r="E10" s="8">
        <v>44.28</v>
      </c>
      <c r="F10" s="9">
        <f>A10*E10</f>
        <v>44.28</v>
      </c>
    </row>
    <row r="11" spans="1:8">
      <c r="A11" s="1">
        <v>1</v>
      </c>
      <c r="B11">
        <v>200035</v>
      </c>
      <c r="C11" t="s">
        <v>13</v>
      </c>
      <c r="D11" s="14"/>
      <c r="E11" s="8">
        <v>160.41999999999999</v>
      </c>
      <c r="F11" s="9">
        <f>A11*E11</f>
        <v>160.41999999999999</v>
      </c>
      <c r="G11" s="8">
        <f>SUM(F9:F11)</f>
        <v>286.29999999999995</v>
      </c>
      <c r="H11" s="3">
        <f>G11/SUM(G5:G1000)</f>
        <v>9.6381080626157217E-2</v>
      </c>
    </row>
    <row r="12" spans="1:8">
      <c r="A12" s="1"/>
      <c r="B12" s="14"/>
      <c r="C12" s="14"/>
      <c r="D12" s="14"/>
      <c r="E12" s="14"/>
      <c r="F12" s="2"/>
    </row>
    <row r="13" spans="1:8">
      <c r="A13" s="23" t="s">
        <v>36</v>
      </c>
      <c r="B13" s="25"/>
      <c r="C13" s="25"/>
      <c r="D13" s="25"/>
      <c r="E13" s="25"/>
      <c r="F13" s="26"/>
    </row>
    <row r="14" spans="1:8">
      <c r="A14" s="1">
        <v>1</v>
      </c>
      <c r="C14" t="s">
        <v>30</v>
      </c>
      <c r="D14" s="14"/>
      <c r="F14" s="2"/>
    </row>
    <row r="15" spans="1:8">
      <c r="A15" s="1">
        <v>1</v>
      </c>
      <c r="B15">
        <v>100221</v>
      </c>
      <c r="C15" t="s">
        <v>6</v>
      </c>
      <c r="D15" s="14"/>
      <c r="E15" s="8">
        <v>90.84</v>
      </c>
      <c r="F15" s="9">
        <f>A15*E15</f>
        <v>90.84</v>
      </c>
    </row>
    <row r="16" spans="1:8">
      <c r="A16" s="1">
        <v>1</v>
      </c>
      <c r="B16">
        <v>100225</v>
      </c>
      <c r="C16" t="s">
        <v>7</v>
      </c>
      <c r="D16" s="14"/>
      <c r="E16" s="8">
        <v>84.74</v>
      </c>
      <c r="F16" s="9">
        <f>A16*E16</f>
        <v>84.74</v>
      </c>
    </row>
    <row r="17" spans="1:8">
      <c r="A17" s="1"/>
      <c r="D17" s="14"/>
      <c r="E17" s="8"/>
      <c r="F17" s="9"/>
    </row>
    <row r="18" spans="1:8">
      <c r="A18" s="1">
        <v>1</v>
      </c>
      <c r="B18">
        <v>100422</v>
      </c>
      <c r="C18" t="s">
        <v>10</v>
      </c>
      <c r="D18" s="14"/>
      <c r="E18" s="8">
        <v>98.07</v>
      </c>
      <c r="F18" s="9">
        <f>A18*E18</f>
        <v>98.07</v>
      </c>
      <c r="G18" s="8">
        <f>SUM(F14:F18)</f>
        <v>273.64999999999998</v>
      </c>
      <c r="H18" s="3">
        <f>G18/SUM(G5:G1000)</f>
        <v>9.2122538293216635E-2</v>
      </c>
    </row>
    <row r="19" spans="1:8">
      <c r="A19" s="1"/>
      <c r="B19" s="14"/>
      <c r="C19" s="14"/>
      <c r="D19" s="14"/>
      <c r="E19" s="14"/>
      <c r="F19" s="2"/>
    </row>
    <row r="20" spans="1:8">
      <c r="A20" s="23" t="s">
        <v>37</v>
      </c>
      <c r="B20" s="25"/>
      <c r="C20" s="25"/>
      <c r="D20" s="25"/>
      <c r="E20" s="25"/>
      <c r="F20" s="26"/>
    </row>
    <row r="21" spans="1:8">
      <c r="A21" s="1">
        <v>1</v>
      </c>
      <c r="C21" t="s">
        <v>30</v>
      </c>
      <c r="D21" s="14"/>
      <c r="F21" s="2"/>
    </row>
    <row r="22" spans="1:8">
      <c r="A22" s="1">
        <v>1</v>
      </c>
      <c r="B22">
        <v>100221</v>
      </c>
      <c r="C22" t="s">
        <v>6</v>
      </c>
      <c r="D22" s="14"/>
      <c r="E22" s="8">
        <v>90.84</v>
      </c>
      <c r="F22" s="9">
        <f>A22*E22</f>
        <v>90.84</v>
      </c>
    </row>
    <row r="23" spans="1:8">
      <c r="A23" s="1"/>
      <c r="D23" s="14"/>
      <c r="E23" s="8"/>
      <c r="F23" s="9"/>
    </row>
    <row r="24" spans="1:8">
      <c r="A24" s="1">
        <v>1</v>
      </c>
      <c r="B24">
        <v>100422</v>
      </c>
      <c r="C24" t="s">
        <v>10</v>
      </c>
      <c r="D24" s="14"/>
      <c r="E24" s="8">
        <v>98.07</v>
      </c>
      <c r="F24" s="9">
        <f>A24*E24</f>
        <v>98.07</v>
      </c>
      <c r="G24" s="8">
        <f>SUM(F21:F24)</f>
        <v>188.91</v>
      </c>
      <c r="H24" s="3">
        <f>G24/SUM(G5:G1000)</f>
        <v>6.3595354317454986E-2</v>
      </c>
    </row>
    <row r="25" spans="1:8">
      <c r="A25" s="1"/>
      <c r="B25" s="14"/>
      <c r="C25" s="14"/>
      <c r="D25" s="14"/>
      <c r="E25" s="14"/>
      <c r="F25" s="2"/>
    </row>
    <row r="26" spans="1:8">
      <c r="A26" s="23" t="s">
        <v>38</v>
      </c>
      <c r="B26" s="25"/>
      <c r="C26" s="25"/>
      <c r="D26" s="25"/>
      <c r="E26" s="25"/>
      <c r="F26" s="26"/>
    </row>
    <row r="27" spans="1:8">
      <c r="A27" s="1">
        <v>1</v>
      </c>
      <c r="C27" t="s">
        <v>30</v>
      </c>
      <c r="D27" s="14"/>
      <c r="F27" s="2"/>
    </row>
    <row r="28" spans="1:8">
      <c r="A28" s="1">
        <v>1</v>
      </c>
      <c r="B28">
        <v>100221</v>
      </c>
      <c r="C28" t="s">
        <v>6</v>
      </c>
      <c r="D28" s="14"/>
      <c r="E28" s="8">
        <v>90.84</v>
      </c>
      <c r="F28" s="9">
        <f>A28*E28</f>
        <v>90.84</v>
      </c>
    </row>
    <row r="29" spans="1:8">
      <c r="A29" s="1">
        <v>1</v>
      </c>
      <c r="B29">
        <v>100225</v>
      </c>
      <c r="C29" t="s">
        <v>7</v>
      </c>
      <c r="D29" s="14"/>
      <c r="E29" s="8">
        <v>84.74</v>
      </c>
      <c r="F29" s="9">
        <f>A29*E29</f>
        <v>84.74</v>
      </c>
    </row>
    <row r="30" spans="1:8">
      <c r="A30" s="1"/>
      <c r="D30" s="14"/>
      <c r="E30" s="8"/>
      <c r="F30" s="9"/>
    </row>
    <row r="31" spans="1:8">
      <c r="A31" s="1">
        <v>1</v>
      </c>
      <c r="B31">
        <v>100422</v>
      </c>
      <c r="C31" t="s">
        <v>10</v>
      </c>
      <c r="D31" s="14"/>
      <c r="E31" s="8">
        <v>98.07</v>
      </c>
      <c r="F31" s="9">
        <f>A31*E31</f>
        <v>98.07</v>
      </c>
      <c r="G31" s="8">
        <f>SUM(F27:F31)</f>
        <v>273.64999999999998</v>
      </c>
      <c r="H31" s="3">
        <f>G31/SUM(G5:G1000)</f>
        <v>9.2122538293216635E-2</v>
      </c>
    </row>
    <row r="32" spans="1:8">
      <c r="A32" s="1"/>
      <c r="B32" s="14"/>
      <c r="C32" s="14"/>
      <c r="D32" s="14"/>
      <c r="E32" s="14"/>
      <c r="F32" s="2"/>
    </row>
    <row r="33" spans="1:8">
      <c r="A33" s="23" t="s">
        <v>39</v>
      </c>
      <c r="B33" s="25"/>
      <c r="C33" s="25"/>
      <c r="D33" s="25"/>
      <c r="E33" s="25"/>
      <c r="F33" s="26"/>
    </row>
    <row r="34" spans="1:8">
      <c r="A34" s="1">
        <v>1</v>
      </c>
      <c r="C34" t="s">
        <v>30</v>
      </c>
      <c r="D34" s="14"/>
      <c r="F34" s="2"/>
    </row>
    <row r="35" spans="1:8">
      <c r="A35" s="1">
        <v>1</v>
      </c>
      <c r="B35">
        <v>100221</v>
      </c>
      <c r="C35" t="s">
        <v>6</v>
      </c>
      <c r="D35" s="14"/>
      <c r="E35" s="8">
        <v>90.84</v>
      </c>
      <c r="F35" s="9">
        <f>A35*E35</f>
        <v>90.84</v>
      </c>
    </row>
    <row r="36" spans="1:8">
      <c r="A36" s="1">
        <v>1</v>
      </c>
      <c r="B36">
        <v>100225</v>
      </c>
      <c r="C36" t="s">
        <v>7</v>
      </c>
      <c r="D36" s="14"/>
      <c r="E36" s="8">
        <v>84.74</v>
      </c>
      <c r="F36" s="9">
        <f>A36*E36</f>
        <v>84.74</v>
      </c>
    </row>
    <row r="37" spans="1:8">
      <c r="A37" s="1"/>
      <c r="D37" s="14"/>
      <c r="E37" s="8"/>
      <c r="F37" s="9"/>
    </row>
    <row r="38" spans="1:8">
      <c r="A38" s="1">
        <v>1</v>
      </c>
      <c r="B38">
        <v>100422</v>
      </c>
      <c r="C38" t="s">
        <v>10</v>
      </c>
      <c r="D38" s="14"/>
      <c r="E38" s="8">
        <v>98.07</v>
      </c>
      <c r="F38" s="9">
        <f>A38*E38</f>
        <v>98.07</v>
      </c>
      <c r="G38" s="8">
        <f>SUM(F34:F38)</f>
        <v>273.64999999999998</v>
      </c>
      <c r="H38" s="3">
        <f>G38/SUM(G5:G1000)</f>
        <v>9.2122538293216635E-2</v>
      </c>
    </row>
    <row r="39" spans="1:8">
      <c r="A39" s="1"/>
      <c r="B39" s="14"/>
      <c r="C39" s="14"/>
      <c r="D39" s="14"/>
      <c r="E39" s="14"/>
      <c r="F39" s="2"/>
    </row>
    <row r="40" spans="1:8">
      <c r="A40" s="23" t="s">
        <v>40</v>
      </c>
      <c r="B40" s="25"/>
      <c r="C40" s="25"/>
      <c r="D40" s="25"/>
      <c r="E40" s="25"/>
      <c r="F40" s="26"/>
    </row>
    <row r="41" spans="1:8">
      <c r="A41" s="1">
        <v>2</v>
      </c>
      <c r="C41" t="s">
        <v>30</v>
      </c>
      <c r="D41" s="14"/>
      <c r="F41" s="2"/>
    </row>
    <row r="42" spans="1:8">
      <c r="A42" s="1">
        <v>1</v>
      </c>
      <c r="B42">
        <v>100221</v>
      </c>
      <c r="C42" t="s">
        <v>6</v>
      </c>
      <c r="D42" s="14"/>
      <c r="E42" s="8">
        <v>90.84</v>
      </c>
      <c r="F42" s="9">
        <f>A42*E42</f>
        <v>90.84</v>
      </c>
    </row>
    <row r="43" spans="1:8">
      <c r="A43" s="1">
        <v>1</v>
      </c>
      <c r="B43">
        <v>100225</v>
      </c>
      <c r="C43" t="s">
        <v>7</v>
      </c>
      <c r="D43" s="14"/>
      <c r="E43" s="8">
        <v>84.74</v>
      </c>
      <c r="F43" s="9">
        <f>A43*E43</f>
        <v>84.74</v>
      </c>
    </row>
    <row r="44" spans="1:8">
      <c r="A44" s="1">
        <v>1</v>
      </c>
      <c r="B44">
        <v>100221</v>
      </c>
      <c r="C44" t="s">
        <v>6</v>
      </c>
      <c r="D44" s="14"/>
      <c r="E44" s="8">
        <v>90.84</v>
      </c>
      <c r="F44" s="9">
        <f>A44*E44</f>
        <v>90.84</v>
      </c>
    </row>
    <row r="45" spans="1:8">
      <c r="A45" s="1">
        <v>1</v>
      </c>
      <c r="B45">
        <v>100422</v>
      </c>
      <c r="C45" t="s">
        <v>10</v>
      </c>
      <c r="D45" s="14"/>
      <c r="E45" s="8">
        <v>98.07</v>
      </c>
      <c r="F45" s="9">
        <f>A45*E45</f>
        <v>98.07</v>
      </c>
      <c r="G45" s="8">
        <f>SUM(F41:F45)</f>
        <v>364.48999999999995</v>
      </c>
      <c r="H45" s="3">
        <f>G45/SUM(G5:G1000)</f>
        <v>0.12270324861134489</v>
      </c>
    </row>
    <row r="46" spans="1:8">
      <c r="A46" s="1"/>
      <c r="B46" s="14"/>
      <c r="C46" s="14"/>
      <c r="D46" s="14"/>
      <c r="E46" s="14"/>
      <c r="F46" s="2"/>
    </row>
    <row r="47" spans="1:8">
      <c r="A47" s="23" t="s">
        <v>41</v>
      </c>
      <c r="B47" s="25"/>
      <c r="C47" s="25"/>
      <c r="D47" s="25"/>
      <c r="E47" s="25"/>
      <c r="F47" s="26"/>
    </row>
    <row r="48" spans="1:8">
      <c r="A48" s="1">
        <v>2</v>
      </c>
      <c r="C48" t="s">
        <v>30</v>
      </c>
      <c r="D48" s="14"/>
      <c r="F48" s="2"/>
    </row>
    <row r="49" spans="1:8">
      <c r="A49" s="1">
        <v>1</v>
      </c>
      <c r="B49">
        <v>100225</v>
      </c>
      <c r="C49" t="s">
        <v>7</v>
      </c>
      <c r="D49" s="14"/>
      <c r="E49" s="8">
        <v>84.74</v>
      </c>
      <c r="F49" s="9">
        <f>A49*E49</f>
        <v>84.74</v>
      </c>
    </row>
    <row r="50" spans="1:8">
      <c r="A50" s="1"/>
      <c r="D50" s="14"/>
      <c r="E50" s="8"/>
      <c r="F50" s="9"/>
    </row>
    <row r="51" spans="1:8">
      <c r="A51" s="1">
        <v>1</v>
      </c>
      <c r="B51">
        <v>100422</v>
      </c>
      <c r="C51" t="s">
        <v>10</v>
      </c>
      <c r="D51" s="14"/>
      <c r="E51" s="8">
        <v>98.07</v>
      </c>
      <c r="F51" s="9">
        <f>A51*E51</f>
        <v>98.07</v>
      </c>
      <c r="G51" s="8">
        <f>SUM(F48:F51)</f>
        <v>182.81</v>
      </c>
      <c r="H51" s="3">
        <f>G51/SUM(G5:G1000)</f>
        <v>6.1541827975088378E-2</v>
      </c>
    </row>
    <row r="52" spans="1:8">
      <c r="A52" s="1"/>
      <c r="B52" s="14"/>
      <c r="C52" s="14"/>
      <c r="D52" s="14"/>
      <c r="E52" s="14"/>
      <c r="F52" s="2"/>
    </row>
    <row r="53" spans="1:8">
      <c r="A53" s="23" t="s">
        <v>42</v>
      </c>
      <c r="B53" s="25"/>
      <c r="C53" s="25"/>
      <c r="D53" s="25"/>
      <c r="E53" s="25"/>
      <c r="F53" s="26"/>
    </row>
    <row r="54" spans="1:8">
      <c r="A54" s="1">
        <v>2</v>
      </c>
      <c r="C54" t="s">
        <v>30</v>
      </c>
      <c r="D54" s="14"/>
      <c r="F54" s="2"/>
    </row>
    <row r="55" spans="1:8">
      <c r="A55" s="1">
        <v>1</v>
      </c>
      <c r="B55">
        <v>100221</v>
      </c>
      <c r="C55" t="s">
        <v>6</v>
      </c>
      <c r="D55" s="14"/>
      <c r="E55" s="8">
        <v>90.84</v>
      </c>
      <c r="F55" s="9">
        <f>A55*E55</f>
        <v>90.84</v>
      </c>
    </row>
    <row r="56" spans="1:8">
      <c r="A56" s="1">
        <v>2</v>
      </c>
      <c r="B56">
        <v>100225</v>
      </c>
      <c r="C56" t="s">
        <v>7</v>
      </c>
      <c r="D56" s="14"/>
      <c r="E56" s="8">
        <v>84.74</v>
      </c>
      <c r="F56" s="9">
        <f>A56*E56</f>
        <v>169.48</v>
      </c>
    </row>
    <row r="57" spans="1:8">
      <c r="A57" s="1"/>
      <c r="D57" s="14"/>
      <c r="E57" s="8"/>
      <c r="F57" s="9"/>
    </row>
    <row r="58" spans="1:8">
      <c r="A58" s="1">
        <v>1</v>
      </c>
      <c r="B58">
        <v>100422</v>
      </c>
      <c r="C58" t="s">
        <v>10</v>
      </c>
      <c r="D58" s="14"/>
      <c r="E58" s="8">
        <v>98.07</v>
      </c>
      <c r="F58" s="9">
        <f>A58*E58</f>
        <v>98.07</v>
      </c>
      <c r="G58" s="8">
        <f>SUM(F54:F58)</f>
        <v>358.39</v>
      </c>
      <c r="H58" s="3">
        <f>G58/SUM(G5:G1000)</f>
        <v>0.1206497222689783</v>
      </c>
    </row>
    <row r="59" spans="1:8">
      <c r="A59" s="1"/>
      <c r="B59" s="14"/>
      <c r="C59" s="14"/>
      <c r="D59" s="14"/>
      <c r="E59" s="14"/>
      <c r="F59" s="2"/>
    </row>
    <row r="60" spans="1:8">
      <c r="A60" s="23" t="s">
        <v>43</v>
      </c>
      <c r="B60" s="25"/>
      <c r="C60" s="25"/>
      <c r="D60" s="25"/>
      <c r="E60" s="25"/>
      <c r="F60" s="26"/>
    </row>
    <row r="61" spans="1:8">
      <c r="A61" s="1">
        <v>1</v>
      </c>
      <c r="C61" t="s">
        <v>30</v>
      </c>
      <c r="D61" s="14"/>
      <c r="F61" s="2"/>
    </row>
    <row r="62" spans="1:8">
      <c r="A62" s="1">
        <v>1</v>
      </c>
      <c r="B62">
        <v>100225</v>
      </c>
      <c r="C62" t="s">
        <v>7</v>
      </c>
      <c r="D62" s="14"/>
      <c r="E62" s="8">
        <v>84.74</v>
      </c>
      <c r="F62" s="9">
        <f>A62*E62</f>
        <v>84.74</v>
      </c>
    </row>
    <row r="63" spans="1:8">
      <c r="A63" s="1">
        <v>1</v>
      </c>
      <c r="B63">
        <v>100221</v>
      </c>
      <c r="C63" t="s">
        <v>6</v>
      </c>
      <c r="D63" s="14"/>
      <c r="E63" s="8">
        <v>90.84</v>
      </c>
      <c r="F63" s="9">
        <f>A63*E63</f>
        <v>90.84</v>
      </c>
    </row>
    <row r="64" spans="1:8">
      <c r="A64" s="1">
        <v>1</v>
      </c>
      <c r="B64">
        <v>100422</v>
      </c>
      <c r="C64" t="s">
        <v>10</v>
      </c>
      <c r="D64" s="14"/>
      <c r="E64" s="8">
        <v>98.07</v>
      </c>
      <c r="F64" s="9">
        <f>A64*E64</f>
        <v>98.07</v>
      </c>
    </row>
    <row r="66" spans="1:8">
      <c r="A66" s="17"/>
      <c r="B66" s="16"/>
      <c r="C66" s="16"/>
      <c r="D66" s="16"/>
      <c r="E66" s="16"/>
      <c r="F66" s="18"/>
    </row>
    <row r="68" spans="1:8">
      <c r="C68" t="s">
        <v>14</v>
      </c>
      <c r="F68" s="8">
        <f>SUM(F2:F64)</f>
        <v>3207.08</v>
      </c>
    </row>
    <row r="69" spans="1:8">
      <c r="C69" t="s">
        <v>15</v>
      </c>
      <c r="E69" s="3">
        <v>0.2</v>
      </c>
      <c r="F69" s="8">
        <f>E69*F68</f>
        <v>641.41600000000005</v>
      </c>
    </row>
    <row r="70" spans="1:8" ht="24.95" customHeight="1">
      <c r="A70" s="4"/>
      <c r="B70" s="4"/>
      <c r="C70" s="4" t="s">
        <v>16</v>
      </c>
      <c r="D70" s="4"/>
      <c r="E70" s="4"/>
      <c r="F70" s="10">
        <f>SUM(F68:F69)</f>
        <v>3848.4960000000001</v>
      </c>
      <c r="G70" s="4"/>
      <c r="H70" s="4"/>
    </row>
    <row r="71" spans="1:8">
      <c r="A71" s="15" t="s">
        <v>44</v>
      </c>
    </row>
  </sheetData>
  <mergeCells count="10">
    <mergeCell ref="A33:F33"/>
    <mergeCell ref="A40:F40"/>
    <mergeCell ref="A47:F47"/>
    <mergeCell ref="A53:F53"/>
    <mergeCell ref="A60:F60"/>
    <mergeCell ref="A1:H1"/>
    <mergeCell ref="A8:F8"/>
    <mergeCell ref="A13:F13"/>
    <mergeCell ref="A20:F20"/>
    <mergeCell ref="A26:F26"/>
  </mergeCells>
  <pageMargins left="0.7" right="0.7" top="0.75" bottom="0.75" header="0.3" footer="0.3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7"/>
  <sheetViews>
    <sheetView showGridLines="0" workbookViewId="0">
      <selection activeCell="C44" sqref="C44"/>
    </sheetView>
  </sheetViews>
  <sheetFormatPr defaultRowHeight="15"/>
  <cols>
    <col min="2" max="2" width="30"/>
    <col min="3" max="5" width="14"/>
  </cols>
  <sheetData>
    <row r="1" spans="1:6" ht="17.25">
      <c r="A1" s="24" t="s">
        <v>45</v>
      </c>
      <c r="B1" s="25"/>
      <c r="C1" s="25"/>
      <c r="D1" s="25"/>
      <c r="E1" s="25"/>
      <c r="F1" s="25"/>
    </row>
    <row r="3" spans="1:6">
      <c r="B3" s="5" t="s">
        <v>46</v>
      </c>
      <c r="C3" s="5" t="s">
        <v>47</v>
      </c>
      <c r="D3" s="5" t="s">
        <v>48</v>
      </c>
      <c r="E3" s="5" t="s">
        <v>49</v>
      </c>
    </row>
    <row r="4" spans="1:6">
      <c r="B4" s="14" t="s">
        <v>50</v>
      </c>
      <c r="C4">
        <v>50</v>
      </c>
      <c r="D4">
        <v>36</v>
      </c>
      <c r="E4">
        <f t="shared" ref="E4:E13" si="0">C4-D4</f>
        <v>14</v>
      </c>
    </row>
    <row r="5" spans="1:6">
      <c r="B5" s="14" t="s">
        <v>51</v>
      </c>
      <c r="C5">
        <v>128</v>
      </c>
      <c r="D5">
        <v>0</v>
      </c>
      <c r="E5">
        <f t="shared" si="0"/>
        <v>128</v>
      </c>
    </row>
    <row r="6" spans="1:6">
      <c r="B6" s="14" t="s">
        <v>52</v>
      </c>
      <c r="C6">
        <v>0</v>
      </c>
      <c r="D6">
        <v>0</v>
      </c>
      <c r="E6">
        <f t="shared" si="0"/>
        <v>0</v>
      </c>
    </row>
    <row r="7" spans="1:6">
      <c r="B7" s="14" t="s">
        <v>53</v>
      </c>
      <c r="C7">
        <v>0</v>
      </c>
      <c r="D7">
        <v>0</v>
      </c>
      <c r="E7">
        <f t="shared" si="0"/>
        <v>0</v>
      </c>
    </row>
    <row r="8" spans="1:6">
      <c r="B8" s="14" t="s">
        <v>54</v>
      </c>
      <c r="C8">
        <v>0</v>
      </c>
      <c r="D8">
        <v>0</v>
      </c>
      <c r="E8">
        <f t="shared" si="0"/>
        <v>0</v>
      </c>
    </row>
    <row r="9" spans="1:6">
      <c r="B9" s="14" t="s">
        <v>55</v>
      </c>
      <c r="C9">
        <v>10</v>
      </c>
      <c r="D9">
        <v>5</v>
      </c>
      <c r="E9">
        <f t="shared" si="0"/>
        <v>5</v>
      </c>
    </row>
    <row r="10" spans="1:6">
      <c r="B10" s="14" t="s">
        <v>56</v>
      </c>
      <c r="C10">
        <v>2</v>
      </c>
      <c r="D10">
        <v>0</v>
      </c>
      <c r="E10">
        <f t="shared" si="0"/>
        <v>2</v>
      </c>
    </row>
    <row r="11" spans="1:6">
      <c r="B11" s="14" t="s">
        <v>57</v>
      </c>
      <c r="C11">
        <v>0</v>
      </c>
      <c r="D11">
        <v>0</v>
      </c>
      <c r="E11">
        <f t="shared" si="0"/>
        <v>0</v>
      </c>
    </row>
    <row r="12" spans="1:6">
      <c r="B12" s="14" t="s">
        <v>58</v>
      </c>
      <c r="C12">
        <v>0</v>
      </c>
      <c r="D12">
        <v>0</v>
      </c>
      <c r="E12">
        <f t="shared" si="0"/>
        <v>0</v>
      </c>
    </row>
    <row r="13" spans="1:6">
      <c r="B13" s="14" t="s">
        <v>59</v>
      </c>
      <c r="C13">
        <v>0</v>
      </c>
      <c r="D13">
        <v>0</v>
      </c>
      <c r="E13">
        <f t="shared" si="0"/>
        <v>0</v>
      </c>
    </row>
    <row r="17" spans="1:6" ht="17.25">
      <c r="A17" s="24" t="s">
        <v>60</v>
      </c>
      <c r="B17" s="25"/>
      <c r="C17" s="25"/>
      <c r="D17" s="25"/>
      <c r="E17" s="25"/>
      <c r="F17" s="25"/>
    </row>
    <row r="19" spans="1:6" ht="30.75">
      <c r="B19" s="5" t="s">
        <v>61</v>
      </c>
      <c r="C19" s="5" t="s">
        <v>1</v>
      </c>
      <c r="D19" s="5" t="s">
        <v>62</v>
      </c>
      <c r="E19" s="5" t="s">
        <v>63</v>
      </c>
    </row>
    <row r="20" spans="1:6">
      <c r="B20" s="14" t="s">
        <v>64</v>
      </c>
      <c r="C20">
        <v>1</v>
      </c>
      <c r="D20">
        <v>34</v>
      </c>
      <c r="E20">
        <f>C20*D20</f>
        <v>34</v>
      </c>
    </row>
    <row r="21" spans="1:6">
      <c r="B21" s="14" t="s">
        <v>65</v>
      </c>
      <c r="C21">
        <v>3</v>
      </c>
      <c r="D21">
        <v>34</v>
      </c>
      <c r="E21">
        <f>C21*D21</f>
        <v>102</v>
      </c>
    </row>
    <row r="22" spans="1:6">
      <c r="B22" s="14" t="s">
        <v>66</v>
      </c>
      <c r="C22">
        <v>1</v>
      </c>
      <c r="D22">
        <v>106</v>
      </c>
      <c r="E22">
        <f>C22*D22</f>
        <v>106</v>
      </c>
    </row>
    <row r="23" spans="1:6">
      <c r="B23" s="14" t="s">
        <v>67</v>
      </c>
      <c r="C23">
        <v>1</v>
      </c>
      <c r="D23">
        <v>36</v>
      </c>
      <c r="E23">
        <f>C23*D23</f>
        <v>36</v>
      </c>
    </row>
    <row r="24" spans="1:6">
      <c r="B24" s="14" t="s">
        <v>68</v>
      </c>
      <c r="C24">
        <v>1</v>
      </c>
      <c r="D24">
        <v>41</v>
      </c>
      <c r="E24">
        <f>C24*D24</f>
        <v>41</v>
      </c>
    </row>
    <row r="26" spans="1:6">
      <c r="B26" t="s">
        <v>69</v>
      </c>
      <c r="E26">
        <f>SUM(E17:E25)</f>
        <v>319</v>
      </c>
    </row>
    <row r="27" spans="1:6">
      <c r="B27" t="s">
        <v>70</v>
      </c>
      <c r="E27">
        <f>ROUNDUP(E26/18,0)</f>
        <v>18</v>
      </c>
    </row>
  </sheetData>
  <mergeCells count="2">
    <mergeCell ref="A1:F1"/>
    <mergeCell ref="A17:F17"/>
  </mergeCells>
  <pageMargins left="0.7" right="0.7" top="0.75" bottom="0.75" header="0.3" footer="0.3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4"/>
  <sheetViews>
    <sheetView showGridLines="0" workbookViewId="0">
      <selection activeCell="D41" sqref="D41"/>
    </sheetView>
  </sheetViews>
  <sheetFormatPr defaultRowHeight="15"/>
  <cols>
    <col min="1" max="1" width="8"/>
    <col min="2" max="2" width="10"/>
    <col min="3" max="3" width="42"/>
    <col min="4" max="7" width="17"/>
  </cols>
  <sheetData>
    <row r="1" spans="1:7" ht="39.950000000000003" customHeight="1">
      <c r="A1" s="22" t="s">
        <v>71</v>
      </c>
      <c r="B1" s="25"/>
      <c r="C1" s="25"/>
      <c r="D1" s="25"/>
      <c r="E1" s="25"/>
      <c r="F1" s="25"/>
      <c r="G1" s="25"/>
    </row>
    <row r="3" spans="1:7" ht="32.1" customHeight="1">
      <c r="A3" s="6" t="s">
        <v>1</v>
      </c>
      <c r="B3" s="5" t="s">
        <v>2</v>
      </c>
      <c r="C3" s="5" t="s">
        <v>3</v>
      </c>
      <c r="D3" s="5" t="s">
        <v>72</v>
      </c>
      <c r="E3" s="7" t="s">
        <v>5</v>
      </c>
      <c r="F3" s="4" t="s">
        <v>73</v>
      </c>
      <c r="G3" s="4" t="s">
        <v>74</v>
      </c>
    </row>
    <row r="4" spans="1:7">
      <c r="A4" s="1"/>
      <c r="B4" s="14"/>
      <c r="C4" s="14"/>
      <c r="D4" s="14"/>
      <c r="E4" s="2"/>
    </row>
    <row r="5" spans="1:7">
      <c r="A5" s="23" t="s">
        <v>22</v>
      </c>
      <c r="B5" s="25"/>
      <c r="C5" s="25"/>
      <c r="D5" s="25"/>
      <c r="E5" s="27"/>
    </row>
    <row r="6" spans="1:7">
      <c r="A6" s="1"/>
      <c r="D6" s="11"/>
      <c r="E6" s="12"/>
    </row>
    <row r="7" spans="1:7">
      <c r="A7" s="1">
        <v>1</v>
      </c>
      <c r="B7">
        <v>100512</v>
      </c>
      <c r="C7" t="s">
        <v>11</v>
      </c>
      <c r="D7" s="11">
        <v>2.88</v>
      </c>
      <c r="E7" s="12">
        <f>A7*D7</f>
        <v>2.88</v>
      </c>
      <c r="F7" s="3">
        <v>1</v>
      </c>
      <c r="G7" s="11">
        <f>SUM(E6:E7)*F7</f>
        <v>2.88</v>
      </c>
    </row>
    <row r="8" spans="1:7">
      <c r="A8" s="1"/>
      <c r="B8" s="14"/>
      <c r="C8" s="14"/>
      <c r="D8" s="14"/>
      <c r="E8" s="2"/>
    </row>
    <row r="9" spans="1:7">
      <c r="A9" s="23" t="s">
        <v>75</v>
      </c>
      <c r="B9" s="25"/>
      <c r="C9" s="25"/>
      <c r="D9" s="25"/>
      <c r="E9" s="27"/>
    </row>
    <row r="10" spans="1:7">
      <c r="A10" s="1">
        <v>8</v>
      </c>
      <c r="B10">
        <v>100221</v>
      </c>
      <c r="C10" t="s">
        <v>6</v>
      </c>
      <c r="D10" s="11">
        <v>0.115</v>
      </c>
      <c r="E10" s="12">
        <f>A10*D10</f>
        <v>0.92</v>
      </c>
    </row>
    <row r="11" spans="1:7">
      <c r="A11" s="1">
        <v>8</v>
      </c>
      <c r="B11">
        <v>100225</v>
      </c>
      <c r="C11" t="s">
        <v>7</v>
      </c>
      <c r="D11" s="11">
        <v>1.2</v>
      </c>
      <c r="E11" s="12">
        <f>A11*D11</f>
        <v>9.6</v>
      </c>
    </row>
    <row r="12" spans="1:7">
      <c r="A12" s="1">
        <v>8</v>
      </c>
      <c r="B12">
        <v>100422</v>
      </c>
      <c r="C12" t="s">
        <v>10</v>
      </c>
      <c r="D12" s="11">
        <v>0.115</v>
      </c>
      <c r="E12" s="12">
        <f>A12*D12</f>
        <v>0.92</v>
      </c>
      <c r="F12" s="3">
        <v>1</v>
      </c>
      <c r="G12" s="11">
        <f>SUM(E10:E12)*F12</f>
        <v>11.44</v>
      </c>
    </row>
    <row r="13" spans="1:7">
      <c r="A13" s="17"/>
      <c r="B13" s="16"/>
      <c r="C13" s="16"/>
      <c r="D13" s="16"/>
      <c r="E13" s="18"/>
    </row>
    <row r="14" spans="1:7">
      <c r="A14" s="4"/>
      <c r="B14" s="4"/>
      <c r="C14" s="4"/>
      <c r="D14" s="4"/>
      <c r="E14" s="4"/>
      <c r="F14" s="4"/>
      <c r="G14" s="13">
        <f>SUM(G2:G12)</f>
        <v>14.32</v>
      </c>
    </row>
  </sheetData>
  <mergeCells count="3">
    <mergeCell ref="A1:G1"/>
    <mergeCell ref="A5:E5"/>
    <mergeCell ref="A9:E9"/>
  </mergeCells>
  <pageMargins left="0.7" right="0.7" top="0.75" bottom="0.75" header="0.3" footer="0.3"/>
  <pageSetup paperSize="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d8959fa-3aca-48cc-9f59-6dfaec4f8ea3" xsi:nil="true"/>
    <Link xmlns="7d8959fa-3aca-48cc-9f59-6dfaec4f8ea3">
      <Url xsi:nil="true"/>
      <Description xsi:nil="true"/>
    </Link>
    <lcf76f155ced4ddcb4097134ff3c332f xmlns="7d8959fa-3aca-48cc-9f59-6dfaec4f8ea3">
      <Terms xmlns="http://schemas.microsoft.com/office/infopath/2007/PartnerControls"/>
    </lcf76f155ced4ddcb4097134ff3c332f>
    <TaxCatchAll xmlns="50f4e1c7-7556-4a54-87ad-b168f85cc09e" xsi:nil="true"/>
    <nein xmlns="7d8959fa-3aca-48cc-9f59-6dfaec4f8ea3">true</nein>
    <Auswahl xmlns="7d8959fa-3aca-48cc-9f59-6dfaec4f8ea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E11E213866A84D9E0116A9642A2903" ma:contentTypeVersion="22" ma:contentTypeDescription="Ein neues Dokument erstellen." ma:contentTypeScope="" ma:versionID="2142492514193acde0ce49e9cf43c2a3">
  <xsd:schema xmlns:xsd="http://www.w3.org/2001/XMLSchema" xmlns:xs="http://www.w3.org/2001/XMLSchema" xmlns:p="http://schemas.microsoft.com/office/2006/metadata/properties" xmlns:ns2="7d8959fa-3aca-48cc-9f59-6dfaec4f8ea3" xmlns:ns3="50f4e1c7-7556-4a54-87ad-b168f85cc09e" targetNamespace="http://schemas.microsoft.com/office/2006/metadata/properties" ma:root="true" ma:fieldsID="2fca3f4533113451b517d3bda2ac6b99" ns2:_="" ns3:_="">
    <xsd:import namespace="7d8959fa-3aca-48cc-9f59-6dfaec4f8ea3"/>
    <xsd:import namespace="50f4e1c7-7556-4a54-87ad-b168f85cc0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ink" minOccurs="0"/>
                <xsd:element ref="ns2:nein" minOccurs="0"/>
                <xsd:element ref="ns2:Auswah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959fa-3aca-48cc-9f59-6dfaec4f8e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82f38065-8c4d-4839-ba11-610efa301c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ein" ma:index="25" nillable="true" ma:displayName="nein" ma:default="1" ma:format="Dropdown" ma:internalName="nein">
      <xsd:simpleType>
        <xsd:restriction base="dms:Boolean"/>
      </xsd:simpleType>
    </xsd:element>
    <xsd:element name="Auswahl" ma:index="26" nillable="true" ma:displayName="Auswahl" ma:format="Dropdown" ma:internalName="Auswahl">
      <xsd:simpleType>
        <xsd:restriction base="dms:Choice">
          <xsd:enumeration value="Auswahl 1"/>
          <xsd:enumeration value="Auswahl 2"/>
          <xsd:enumeration value="Auswahl 3"/>
          <xsd:enumeration value="gesperrt"/>
        </xsd:restriction>
      </xsd:simpleType>
    </xsd:element>
    <xsd:element name="_Flow_SignoffStatus" ma:index="27" nillable="true" ma:displayName="Status Unterschrift" ma:internalName="Status_x0020_Unterschrif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4e1c7-7556-4a54-87ad-b168f85cc09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54885d2-fd45-4fdf-a540-d6d939edb81a}" ma:internalName="TaxCatchAll" ma:showField="CatchAllData" ma:web="50f4e1c7-7556-4a54-87ad-b168f85cc0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E11A48-0B36-4554-A190-FDCFE2AAF8F8}"/>
</file>

<file path=customXml/itemProps2.xml><?xml version="1.0" encoding="utf-8"?>
<ds:datastoreItem xmlns:ds="http://schemas.openxmlformats.org/officeDocument/2006/customXml" ds:itemID="{7A5781D0-B5B9-45E2-BFB4-1F0D723D0577}"/>
</file>

<file path=customXml/itemProps3.xml><?xml version="1.0" encoding="utf-8"?>
<ds:datastoreItem xmlns:ds="http://schemas.openxmlformats.org/officeDocument/2006/customXml" ds:itemID="{513502E2-7C3C-44D2-A63A-005A1499FD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Loxone</dc:creator>
  <cp:keywords/>
  <dc:description/>
  <cp:lastModifiedBy>Lucia Pavkova</cp:lastModifiedBy>
  <cp:revision/>
  <dcterms:created xsi:type="dcterms:W3CDTF">2024-06-19T10:07:22Z</dcterms:created>
  <dcterms:modified xsi:type="dcterms:W3CDTF">2024-06-19T08:45:26Z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0x010100C0E11E213866A84D9E0116A9642A2903</vt:lpwstr>
  </property>
</Properties>
</file>