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ber\Desktop\"/>
    </mc:Choice>
  </mc:AlternateContent>
  <xr:revisionPtr revIDLastSave="72" documentId="8_{7B35E6DF-79F6-433D-BFAB-A6ED99D21EFD}" xr6:coauthVersionLast="47" xr6:coauthVersionMax="47" xr10:uidLastSave="{EB63983C-7DBA-4497-80C5-E5734E26BE0C}"/>
  <bookViews>
    <workbookView xWindow="-105" yWindow="0" windowWidth="14610" windowHeight="15585" firstSheet="4" activeTab="2" xr2:uid="{00000000-000D-0000-FFFF-FFFF00000000}"/>
  </bookViews>
  <sheets>
    <sheet name="Zoznam produktov" sheetId="1" r:id="rId1"/>
    <sheet name="Kusovník podľa kategórie" sheetId="2" r:id="rId2"/>
    <sheet name="Zoznam po miestnostiach" sheetId="3" r:id="rId3"/>
    <sheet name="Priradenie" sheetId="4" r:id="rId4"/>
    <sheet name="Využitie energi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7" i="2"/>
  <c r="E8" i="2"/>
  <c r="E9" i="2"/>
  <c r="F9" i="2"/>
  <c r="E12" i="2"/>
  <c r="F16" i="2"/>
  <c r="E19" i="2"/>
  <c r="F19" i="2"/>
  <c r="E22" i="2"/>
  <c r="F22" i="2"/>
  <c r="E25" i="2"/>
  <c r="F25" i="2" s="1"/>
  <c r="F28" i="2"/>
  <c r="E31" i="2"/>
  <c r="F32" i="2" s="1"/>
  <c r="E32" i="2"/>
  <c r="E36" i="2"/>
  <c r="F36" i="2"/>
  <c r="E39" i="2"/>
  <c r="E40" i="2"/>
  <c r="F40" i="2"/>
  <c r="E43" i="2"/>
  <c r="F44" i="2" s="1"/>
  <c r="E44" i="2"/>
  <c r="F6" i="3"/>
  <c r="F7" i="3"/>
  <c r="F10" i="3"/>
  <c r="F11" i="3"/>
  <c r="F12" i="3"/>
  <c r="F13" i="3"/>
  <c r="F14" i="3"/>
  <c r="F15" i="3"/>
  <c r="F19" i="3"/>
  <c r="F20" i="3"/>
  <c r="F22" i="3"/>
  <c r="F26" i="3"/>
  <c r="F28" i="3"/>
  <c r="G28" i="3"/>
  <c r="F33" i="3"/>
  <c r="F34" i="3"/>
  <c r="F36" i="3"/>
  <c r="F37" i="3"/>
  <c r="F42" i="3"/>
  <c r="F43" i="3"/>
  <c r="F45" i="3"/>
  <c r="F46" i="3"/>
  <c r="G46" i="3"/>
  <c r="F51" i="3"/>
  <c r="F52" i="3"/>
  <c r="F54" i="3"/>
  <c r="F55" i="3"/>
  <c r="F59" i="3"/>
  <c r="F60" i="3"/>
  <c r="F62" i="3"/>
  <c r="F67" i="3"/>
  <c r="F68" i="3"/>
  <c r="F70" i="3"/>
  <c r="F71" i="3"/>
  <c r="F72" i="3"/>
  <c r="G72" i="3" s="1"/>
  <c r="F77" i="3"/>
  <c r="F78" i="3"/>
  <c r="F79" i="3"/>
  <c r="F80" i="3"/>
  <c r="F5" i="3"/>
  <c r="G7" i="3" s="1"/>
  <c r="E4" i="4"/>
  <c r="E5" i="4"/>
  <c r="E6" i="4"/>
  <c r="E7" i="4"/>
  <c r="E8" i="4"/>
  <c r="E9" i="4"/>
  <c r="E10" i="4"/>
  <c r="E11" i="4"/>
  <c r="E12" i="4"/>
  <c r="E13" i="4"/>
  <c r="E21" i="4"/>
  <c r="E22" i="4"/>
  <c r="E23" i="4"/>
  <c r="E24" i="4"/>
  <c r="E25" i="4"/>
  <c r="E27" i="4"/>
  <c r="E28" i="4" s="1"/>
  <c r="E6" i="5"/>
  <c r="G6" i="5"/>
  <c r="G10" i="5"/>
  <c r="E10" i="5"/>
  <c r="E13" i="5"/>
  <c r="G18" i="5" s="1"/>
  <c r="E14" i="5"/>
  <c r="E15" i="5"/>
  <c r="E16" i="5"/>
  <c r="E17" i="5"/>
  <c r="E18" i="5"/>
  <c r="G22" i="3" l="1"/>
  <c r="G55" i="3"/>
  <c r="G5" i="3"/>
  <c r="G15" i="3"/>
  <c r="G37" i="3"/>
  <c r="H37" i="3" s="1"/>
  <c r="G62" i="3"/>
  <c r="H62" i="3" s="1"/>
  <c r="G32" i="2"/>
  <c r="E47" i="2"/>
  <c r="G28" i="2"/>
  <c r="G25" i="2"/>
  <c r="G40" i="2"/>
  <c r="G20" i="5"/>
  <c r="H15" i="3"/>
  <c r="H7" i="3"/>
  <c r="H28" i="3"/>
  <c r="H46" i="3"/>
  <c r="G19" i="2"/>
  <c r="G9" i="2"/>
  <c r="G44" i="2"/>
  <c r="G16" i="2"/>
  <c r="H5" i="3"/>
  <c r="H55" i="3"/>
  <c r="E48" i="2"/>
  <c r="E49" i="2"/>
  <c r="H72" i="3"/>
  <c r="H22" i="3"/>
  <c r="E22" i="1"/>
  <c r="E23" i="1" s="1"/>
  <c r="G22" i="2"/>
  <c r="G36" i="2"/>
  <c r="F84" i="3"/>
  <c r="F85" i="3" l="1"/>
  <c r="F86" i="3" s="1"/>
</calcChain>
</file>

<file path=xl/sharedStrings.xml><?xml version="1.0" encoding="utf-8"?>
<sst xmlns="http://schemas.openxmlformats.org/spreadsheetml/2006/main" count="185" uniqueCount="89">
  <si>
    <t>Zoznam produktov</t>
  </si>
  <si>
    <t>Ks</t>
  </si>
  <si>
    <t>Č. p.</t>
  </si>
  <si>
    <t>Popis</t>
  </si>
  <si>
    <t>Cena za kus (netto)</t>
  </si>
  <si>
    <t>Celkom</t>
  </si>
  <si>
    <t>Touch Tree biela</t>
  </si>
  <si>
    <t>Hlavica Tree</t>
  </si>
  <si>
    <t>RGBW 24V Dimmer Tree</t>
  </si>
  <si>
    <t>Nano DI Tree</t>
  </si>
  <si>
    <t>Meteostanica Tree</t>
  </si>
  <si>
    <t>Nano 2 Relay Tree</t>
  </si>
  <si>
    <t>Senzor prítomnosti Tree biela</t>
  </si>
  <si>
    <t>Stereo Extension</t>
  </si>
  <si>
    <t>NFC Code Touch Tree biela</t>
  </si>
  <si>
    <t>Montážny rámček 1 modul strieborný</t>
  </si>
  <si>
    <t>Install Speaker 7</t>
  </si>
  <si>
    <t>Miniserver Compact</t>
  </si>
  <si>
    <t>Zdroj 24 V, 1,3 A</t>
  </si>
  <si>
    <t>Zdroj 24 V, 10 A</t>
  </si>
  <si>
    <t>Celkom bez DPH</t>
  </si>
  <si>
    <t>+ DPH</t>
  </si>
  <si>
    <t>Celkom s DPH</t>
  </si>
  <si>
    <t>Zmena cien vyhradená (18-06-2024)</t>
  </si>
  <si>
    <t>Kusovník podľa kategórie</t>
  </si>
  <si>
    <t>Celková kategória</t>
  </si>
  <si>
    <t>%</t>
  </si>
  <si>
    <t>Automatizácia</t>
  </si>
  <si>
    <t>Ovládanie</t>
  </si>
  <si>
    <t>Prirážka Touch Pure Tree biela</t>
  </si>
  <si>
    <t>Prirážka Touch Nightlight Air</t>
  </si>
  <si>
    <t>Prirážka Touch &amp; Grill Air</t>
  </si>
  <si>
    <t>Prirážka Touch Pure CO2 Tree biela</t>
  </si>
  <si>
    <t>Tienenie</t>
  </si>
  <si>
    <t>Kúrenie &amp; chladenie</t>
  </si>
  <si>
    <t>Pohybový senzor / Detektor prítomnosti</t>
  </si>
  <si>
    <t>Zabezpečenie</t>
  </si>
  <si>
    <t>Voľný digitálny vstup (okenný kontakt)</t>
  </si>
  <si>
    <t>Prístup</t>
  </si>
  <si>
    <t>Osvetlenie</t>
  </si>
  <si>
    <t>Stmievateľný výstup 24VDC</t>
  </si>
  <si>
    <t>Multimédiá</t>
  </si>
  <si>
    <t>Príslušenstvo</t>
  </si>
  <si>
    <t>Zmena cien vyhradená(18-06-2024)</t>
  </si>
  <si>
    <t>Zoznam po miestnostiach</t>
  </si>
  <si>
    <t>Použitie</t>
  </si>
  <si>
    <t>Miestnosť celkom</t>
  </si>
  <si>
    <t>Centrál</t>
  </si>
  <si>
    <t>Chodba</t>
  </si>
  <si>
    <t>Garáž</t>
  </si>
  <si>
    <t>Izba 1</t>
  </si>
  <si>
    <t>Izba 2</t>
  </si>
  <si>
    <t>Kuchyňa</t>
  </si>
  <si>
    <t>Kúpeľňa</t>
  </si>
  <si>
    <t>Stmievateľný  výstup 24VDC</t>
  </si>
  <si>
    <t>Obývacia izba</t>
  </si>
  <si>
    <t>Spálňa</t>
  </si>
  <si>
    <t>Obsadenie vstupov/výstupov</t>
  </si>
  <si>
    <t>Typ</t>
  </si>
  <si>
    <t>Dostupné</t>
  </si>
  <si>
    <t>Potrebné</t>
  </si>
  <si>
    <t>Rezerva</t>
  </si>
  <si>
    <t>Tree zariadenia</t>
  </si>
  <si>
    <t>Air zariadenia</t>
  </si>
  <si>
    <t>Analógové výstupy</t>
  </si>
  <si>
    <t>Analógové vstupy</t>
  </si>
  <si>
    <t>Výstupy Dimmeru</t>
  </si>
  <si>
    <t>Digitálne vstupy</t>
  </si>
  <si>
    <t>Digitálne výstupy (16A)</t>
  </si>
  <si>
    <t>Digitálne výstupy (10A)</t>
  </si>
  <si>
    <t>Audio kanály</t>
  </si>
  <si>
    <t>Analógové vstupy prúdu</t>
  </si>
  <si>
    <t>Potrebné miesto v rozvádzači</t>
  </si>
  <si>
    <t>Produkt</t>
  </si>
  <si>
    <t>Požiadavky na miesto [mm]</t>
  </si>
  <si>
    <t>Celkom [mm]</t>
  </si>
  <si>
    <t>RGBW 24V Dimmer Tree (2 TE)</t>
  </si>
  <si>
    <t>Stereo Extension (2 TE)</t>
  </si>
  <si>
    <t>Miniserver Compact (6 TE)</t>
  </si>
  <si>
    <t>Zdroj 24 V, 1,3 A (2 TE)</t>
  </si>
  <si>
    <t>Zdroj 24 V, 10 A (3 TE)</t>
  </si>
  <si>
    <t>Celkové obsadené miesto v mm</t>
  </si>
  <si>
    <t>Celkové obsadené miesto v mobuduloch</t>
  </si>
  <si>
    <t>Využitie energie</t>
  </si>
  <si>
    <t>Výkon jednotky</t>
  </si>
  <si>
    <t>Faktor zapnutia</t>
  </si>
  <si>
    <t>Skupina Celkom</t>
  </si>
  <si>
    <t>Osvetlenie &amp; zvuk</t>
  </si>
  <si>
    <t>Periférie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</si>
</sst>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#,##0.00\ &quot;W&quot;_-;"/>
  </numFmts>
  <fonts count="6">
    <font>
      <sz val="11"/>
      <color theme="1"/>
      <name val="Calibri"/>
      <charset val="204"/>
    </font>
    <font>
      <b/>
      <sz val="11"/>
      <color theme="1"/>
      <name val="Calibri"/>
      <charset val="204"/>
    </font>
    <font>
      <b/>
      <sz val="24"/>
      <color theme="1"/>
      <name val="Calibri"/>
      <charset val="204"/>
    </font>
    <font>
      <b/>
      <sz val="13"/>
      <color theme="1"/>
      <name val="Calibri"/>
      <charset val="204"/>
    </font>
    <font>
      <sz val="8"/>
      <color theme="1"/>
      <name val="Calibri"/>
      <charset val="204"/>
    </font>
    <font>
      <sz val="11"/>
      <color rgb="FFC8C8C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69C35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9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2" xfId="0" applyNumberFormat="1" applyBorder="1"/>
    <xf numFmtId="164" fontId="1" fillId="2" borderId="0" xfId="0" applyNumberFormat="1" applyFont="1" applyFill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2" xfId="0" applyNumberFormat="1" applyBorder="1" applyAlignment="1">
      <alignment vertical="center"/>
    </xf>
    <xf numFmtId="165" fontId="1" fillId="2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0" xfId="0" applyFont="1"/>
    <xf numFmtId="0" fontId="5" fillId="0" borderId="1" xfId="0" applyFont="1" applyBorder="1" applyAlignment="1">
      <alignment horizontal="right"/>
    </xf>
    <xf numFmtId="164" fontId="5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164" fontId="0" fillId="0" borderId="2" xfId="0" applyNumberFormat="1" applyBorder="1" applyAlignment="1"/>
    <xf numFmtId="0" fontId="0" fillId="0" borderId="2" xfId="0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showGridLines="0" workbookViewId="0">
      <selection activeCell="C17" sqref="C17"/>
    </sheetView>
  </sheetViews>
  <sheetFormatPr defaultRowHeight="15"/>
  <cols>
    <col min="1" max="1" width="8"/>
    <col min="2" max="2" width="10"/>
    <col min="3" max="3" width="42"/>
    <col min="4" max="7" width="17"/>
  </cols>
  <sheetData>
    <row r="1" spans="1:5" ht="39.950000000000003" customHeight="1">
      <c r="A1" s="22" t="s">
        <v>0</v>
      </c>
      <c r="B1" s="25"/>
      <c r="C1" s="25"/>
      <c r="D1" s="25"/>
      <c r="E1" s="25"/>
    </row>
    <row r="3" spans="1:5" ht="32.1" customHeight="1">
      <c r="A3" s="6" t="s">
        <v>1</v>
      </c>
      <c r="B3" s="5" t="s">
        <v>2</v>
      </c>
      <c r="C3" s="5" t="s">
        <v>3</v>
      </c>
      <c r="D3" s="5" t="s">
        <v>4</v>
      </c>
      <c r="E3" s="7" t="s">
        <v>5</v>
      </c>
    </row>
    <row r="4" spans="1:5">
      <c r="A4" s="1"/>
      <c r="D4" s="8"/>
      <c r="E4" s="9"/>
    </row>
    <row r="5" spans="1:5">
      <c r="A5" s="1">
        <v>10</v>
      </c>
      <c r="B5">
        <v>100221</v>
      </c>
      <c r="C5" t="s">
        <v>6</v>
      </c>
      <c r="D5" s="8">
        <v>90.84</v>
      </c>
      <c r="E5" s="9">
        <f t="shared" ref="E4:E18" si="0">A5*D5</f>
        <v>908.40000000000009</v>
      </c>
    </row>
    <row r="6" spans="1:5">
      <c r="A6" s="1">
        <v>8</v>
      </c>
      <c r="B6">
        <v>100225</v>
      </c>
      <c r="C6" t="s">
        <v>7</v>
      </c>
      <c r="D6" s="8">
        <v>84.74</v>
      </c>
      <c r="E6" s="9">
        <f t="shared" si="0"/>
        <v>677.92</v>
      </c>
    </row>
    <row r="7" spans="1:5">
      <c r="A7" s="1">
        <v>3</v>
      </c>
      <c r="B7">
        <v>100239</v>
      </c>
      <c r="C7" t="s">
        <v>8</v>
      </c>
      <c r="D7" s="8">
        <v>78.86</v>
      </c>
      <c r="E7" s="9">
        <f t="shared" si="0"/>
        <v>236.57999999999998</v>
      </c>
    </row>
    <row r="8" spans="1:5">
      <c r="A8" s="1">
        <v>1</v>
      </c>
      <c r="B8">
        <v>100242</v>
      </c>
      <c r="C8" t="s">
        <v>9</v>
      </c>
      <c r="D8" s="8">
        <v>81.599999999999994</v>
      </c>
      <c r="E8" s="9">
        <f t="shared" si="0"/>
        <v>81.599999999999994</v>
      </c>
    </row>
    <row r="9" spans="1:5">
      <c r="A9" s="1">
        <v>1</v>
      </c>
      <c r="B9">
        <v>100246</v>
      </c>
      <c r="C9" t="s">
        <v>10</v>
      </c>
      <c r="D9" s="8">
        <v>512.1</v>
      </c>
      <c r="E9" s="9">
        <f t="shared" si="0"/>
        <v>512.1</v>
      </c>
    </row>
    <row r="10" spans="1:5">
      <c r="A10" s="1">
        <v>5</v>
      </c>
      <c r="B10">
        <v>100395</v>
      </c>
      <c r="C10" t="s">
        <v>11</v>
      </c>
      <c r="D10" s="8">
        <v>96.29</v>
      </c>
      <c r="E10" s="9">
        <f t="shared" si="0"/>
        <v>481.45000000000005</v>
      </c>
    </row>
    <row r="11" spans="1:5">
      <c r="A11" s="1">
        <v>10</v>
      </c>
      <c r="B11">
        <v>100422</v>
      </c>
      <c r="C11" t="s">
        <v>12</v>
      </c>
      <c r="D11" s="8">
        <v>98.07</v>
      </c>
      <c r="E11" s="9">
        <f t="shared" si="0"/>
        <v>980.69999999999993</v>
      </c>
    </row>
    <row r="12" spans="1:5">
      <c r="A12" s="1">
        <v>1</v>
      </c>
      <c r="B12">
        <v>100429</v>
      </c>
      <c r="C12" t="s">
        <v>13</v>
      </c>
      <c r="D12" s="8">
        <v>252.75</v>
      </c>
      <c r="E12" s="9">
        <f t="shared" si="0"/>
        <v>252.75</v>
      </c>
    </row>
    <row r="13" spans="1:5">
      <c r="A13" s="1">
        <v>1</v>
      </c>
      <c r="B13">
        <v>100481</v>
      </c>
      <c r="C13" t="s">
        <v>14</v>
      </c>
      <c r="D13" s="8">
        <v>302.27</v>
      </c>
      <c r="E13" s="9">
        <f t="shared" si="0"/>
        <v>302.27</v>
      </c>
    </row>
    <row r="14" spans="1:5">
      <c r="A14" s="1">
        <v>1</v>
      </c>
      <c r="B14">
        <v>100487</v>
      </c>
      <c r="C14" t="s">
        <v>15</v>
      </c>
      <c r="D14" s="8">
        <v>34.75</v>
      </c>
      <c r="E14" s="9">
        <f t="shared" si="0"/>
        <v>34.75</v>
      </c>
    </row>
    <row r="15" spans="1:5">
      <c r="A15" s="1">
        <v>2</v>
      </c>
      <c r="B15">
        <v>100497</v>
      </c>
      <c r="C15" t="s">
        <v>16</v>
      </c>
      <c r="D15" s="8">
        <v>127.43</v>
      </c>
      <c r="E15" s="9">
        <f t="shared" si="0"/>
        <v>254.86</v>
      </c>
    </row>
    <row r="16" spans="1:5">
      <c r="A16" s="1">
        <v>1</v>
      </c>
      <c r="B16">
        <v>100512</v>
      </c>
      <c r="C16" t="s">
        <v>17</v>
      </c>
      <c r="D16" s="8">
        <v>495</v>
      </c>
      <c r="E16" s="9">
        <f t="shared" si="0"/>
        <v>495</v>
      </c>
    </row>
    <row r="17" spans="1:5">
      <c r="A17" s="1">
        <v>1</v>
      </c>
      <c r="B17">
        <v>200001</v>
      </c>
      <c r="C17" t="s">
        <v>18</v>
      </c>
      <c r="D17" s="8">
        <v>44.28</v>
      </c>
      <c r="E17" s="9">
        <f t="shared" si="0"/>
        <v>44.28</v>
      </c>
    </row>
    <row r="18" spans="1:5">
      <c r="A18" s="1">
        <v>1</v>
      </c>
      <c r="B18">
        <v>200035</v>
      </c>
      <c r="C18" t="s">
        <v>19</v>
      </c>
      <c r="D18" s="8">
        <v>160.41999999999999</v>
      </c>
      <c r="E18" s="9">
        <f t="shared" si="0"/>
        <v>160.41999999999999</v>
      </c>
    </row>
    <row r="19" spans="1:5">
      <c r="A19" s="17"/>
      <c r="B19" s="16"/>
      <c r="C19" s="16"/>
      <c r="D19" s="16"/>
      <c r="E19" s="18"/>
    </row>
    <row r="21" spans="1:5">
      <c r="C21" t="s">
        <v>20</v>
      </c>
      <c r="E21" s="8">
        <f>SUM(E2:E18)</f>
        <v>5423.08</v>
      </c>
    </row>
    <row r="22" spans="1:5">
      <c r="C22" t="s">
        <v>21</v>
      </c>
      <c r="D22" s="3">
        <v>0.2</v>
      </c>
      <c r="E22" s="8">
        <f>D22*E21</f>
        <v>1084.616</v>
      </c>
    </row>
    <row r="23" spans="1:5" ht="24.95" customHeight="1">
      <c r="A23" s="4"/>
      <c r="B23" s="4"/>
      <c r="C23" s="4" t="s">
        <v>22</v>
      </c>
      <c r="D23" s="4"/>
      <c r="E23" s="10">
        <f>SUM(E21:E22)</f>
        <v>6507.6959999999999</v>
      </c>
    </row>
    <row r="24" spans="1:5">
      <c r="A24" s="15" t="s">
        <v>23</v>
      </c>
    </row>
  </sheetData>
  <autoFilter ref="A3:E18" xr:uid="{292F37F3-78A2-4DDE-8708-9B50AD752FD0}"/>
  <mergeCells count="1">
    <mergeCell ref="A1:E1"/>
  </mergeCells>
  <pageMargins left="0.7" right="0.7" top="0.75" bottom="0.75" header="0.3" footer="0.3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0"/>
  <sheetViews>
    <sheetView showGridLines="0" workbookViewId="0">
      <selection activeCell="C28" sqref="C28"/>
    </sheetView>
  </sheetViews>
  <sheetFormatPr defaultRowHeight="15"/>
  <cols>
    <col min="1" max="1" width="8"/>
    <col min="2" max="2" width="10"/>
    <col min="3" max="3" width="42"/>
    <col min="4" max="6" width="17"/>
    <col min="7" max="7" width="8"/>
  </cols>
  <sheetData>
    <row r="1" spans="1:7" ht="39.950000000000003" customHeight="1">
      <c r="A1" s="22" t="s">
        <v>24</v>
      </c>
      <c r="B1" s="25"/>
      <c r="C1" s="25"/>
      <c r="D1" s="25"/>
      <c r="E1" s="25"/>
      <c r="F1" s="25"/>
      <c r="G1" s="25"/>
    </row>
    <row r="3" spans="1:7" ht="32.1" customHeight="1">
      <c r="A3" s="6" t="s">
        <v>1</v>
      </c>
      <c r="B3" s="5" t="s">
        <v>2</v>
      </c>
      <c r="C3" s="5" t="s">
        <v>3</v>
      </c>
      <c r="D3" s="5" t="s">
        <v>4</v>
      </c>
      <c r="E3" s="7" t="s">
        <v>5</v>
      </c>
      <c r="F3" s="4" t="s">
        <v>25</v>
      </c>
      <c r="G3" s="4" t="s">
        <v>26</v>
      </c>
    </row>
    <row r="4" spans="1:7">
      <c r="A4" s="1"/>
      <c r="B4" s="14"/>
      <c r="C4" s="14"/>
      <c r="D4" s="14"/>
      <c r="E4" s="2"/>
    </row>
    <row r="5" spans="1:7">
      <c r="A5" s="23" t="s">
        <v>27</v>
      </c>
      <c r="B5" s="25"/>
      <c r="C5" s="25"/>
      <c r="D5" s="25"/>
      <c r="E5" s="26"/>
    </row>
    <row r="6" spans="1:7">
      <c r="A6" s="1"/>
      <c r="D6" s="8"/>
      <c r="E6" s="9"/>
    </row>
    <row r="7" spans="1:7">
      <c r="A7" s="1">
        <v>1</v>
      </c>
      <c r="B7">
        <v>100512</v>
      </c>
      <c r="C7" t="s">
        <v>17</v>
      </c>
      <c r="D7" s="8">
        <v>495</v>
      </c>
      <c r="E7" s="9">
        <f>A7*D7</f>
        <v>495</v>
      </c>
    </row>
    <row r="8" spans="1:7">
      <c r="A8" s="1">
        <v>1</v>
      </c>
      <c r="B8">
        <v>200001</v>
      </c>
      <c r="C8" t="s">
        <v>18</v>
      </c>
      <c r="D8" s="8">
        <v>44.28</v>
      </c>
      <c r="E8" s="9">
        <f>A8*D8</f>
        <v>44.28</v>
      </c>
    </row>
    <row r="9" spans="1:7">
      <c r="A9" s="1">
        <v>1</v>
      </c>
      <c r="B9">
        <v>200035</v>
      </c>
      <c r="C9" t="s">
        <v>19</v>
      </c>
      <c r="D9" s="8">
        <v>160.41999999999999</v>
      </c>
      <c r="E9" s="9">
        <f>A9*D9</f>
        <v>160.41999999999999</v>
      </c>
      <c r="F9" s="8">
        <f>SUM(E6:E9)</f>
        <v>699.69999999999993</v>
      </c>
      <c r="G9" s="3">
        <f>F9/SUM(F5:F1000)</f>
        <v>0.12902262183113655</v>
      </c>
    </row>
    <row r="10" spans="1:7">
      <c r="A10" s="1"/>
      <c r="B10" s="14"/>
      <c r="C10" s="14"/>
      <c r="D10" s="14"/>
      <c r="E10" s="2"/>
    </row>
    <row r="11" spans="1:7">
      <c r="A11" s="23" t="s">
        <v>28</v>
      </c>
      <c r="B11" s="25"/>
      <c r="C11" s="25"/>
      <c r="D11" s="25"/>
      <c r="E11" s="26"/>
    </row>
    <row r="12" spans="1:7">
      <c r="A12" s="1">
        <v>10</v>
      </c>
      <c r="B12">
        <v>100221</v>
      </c>
      <c r="C12" t="s">
        <v>6</v>
      </c>
      <c r="D12" s="8">
        <v>90.84</v>
      </c>
      <c r="E12" s="9">
        <f>A12*D12</f>
        <v>908.40000000000009</v>
      </c>
    </row>
    <row r="13" spans="1:7">
      <c r="A13" s="20">
        <v>1</v>
      </c>
      <c r="B13" s="19">
        <v>100461</v>
      </c>
      <c r="C13" s="19" t="s">
        <v>29</v>
      </c>
      <c r="D13" s="21">
        <v>101.92</v>
      </c>
      <c r="E13" s="9"/>
    </row>
    <row r="14" spans="1:7">
      <c r="A14" s="20">
        <v>1</v>
      </c>
      <c r="B14" s="19">
        <v>100476</v>
      </c>
      <c r="C14" s="19" t="s">
        <v>30</v>
      </c>
      <c r="D14" s="21">
        <v>148.68</v>
      </c>
      <c r="E14" s="9"/>
    </row>
    <row r="15" spans="1:7">
      <c r="A15" s="20">
        <v>1</v>
      </c>
      <c r="B15" s="19">
        <v>100341</v>
      </c>
      <c r="C15" s="19" t="s">
        <v>31</v>
      </c>
      <c r="D15" s="21">
        <v>59.16</v>
      </c>
      <c r="E15" s="9"/>
    </row>
    <row r="16" spans="1:7">
      <c r="A16" s="20">
        <v>1</v>
      </c>
      <c r="B16" s="19">
        <v>100517</v>
      </c>
      <c r="C16" s="19" t="s">
        <v>32</v>
      </c>
      <c r="D16" s="21">
        <v>142.78</v>
      </c>
      <c r="E16" s="9"/>
      <c r="F16" s="8">
        <f>SUM(E12:E16)</f>
        <v>908.40000000000009</v>
      </c>
      <c r="G16" s="3">
        <f>F16/SUM(F5:F1000)</f>
        <v>0.1675062879396948</v>
      </c>
    </row>
    <row r="17" spans="1:7">
      <c r="A17" s="1"/>
      <c r="B17" s="14"/>
      <c r="C17" s="14"/>
      <c r="D17" s="14"/>
      <c r="E17" s="2"/>
    </row>
    <row r="18" spans="1:7">
      <c r="A18" s="23" t="s">
        <v>33</v>
      </c>
      <c r="B18" s="25"/>
      <c r="C18" s="25"/>
      <c r="D18" s="25"/>
      <c r="E18" s="26"/>
    </row>
    <row r="19" spans="1:7">
      <c r="A19" s="1">
        <v>5</v>
      </c>
      <c r="B19">
        <v>100395</v>
      </c>
      <c r="C19" t="s">
        <v>11</v>
      </c>
      <c r="D19" s="8">
        <v>96.29</v>
      </c>
      <c r="E19" s="9">
        <f>A19*D19</f>
        <v>481.45000000000005</v>
      </c>
      <c r="F19" s="8">
        <f>SUM(E19:E19)</f>
        <v>481.45000000000005</v>
      </c>
      <c r="G19" s="3">
        <f>F19/SUM(F5:F1000)</f>
        <v>8.8777963813921251E-2</v>
      </c>
    </row>
    <row r="20" spans="1:7">
      <c r="A20" s="1"/>
      <c r="B20" s="14"/>
      <c r="C20" s="14"/>
      <c r="D20" s="14"/>
      <c r="E20" s="2"/>
    </row>
    <row r="21" spans="1:7">
      <c r="A21" s="23" t="s">
        <v>34</v>
      </c>
      <c r="B21" s="25"/>
      <c r="C21" s="25"/>
      <c r="D21" s="25"/>
      <c r="E21" s="26"/>
    </row>
    <row r="22" spans="1:7">
      <c r="A22" s="1">
        <v>8</v>
      </c>
      <c r="B22">
        <v>100225</v>
      </c>
      <c r="C22" t="s">
        <v>7</v>
      </c>
      <c r="D22" s="8">
        <v>84.74</v>
      </c>
      <c r="E22" s="9">
        <f>A22*D22</f>
        <v>677.92</v>
      </c>
      <c r="F22" s="8">
        <f>SUM(E22:E22)</f>
        <v>677.92</v>
      </c>
      <c r="G22" s="3">
        <f>F22/SUM(F5:F1000)</f>
        <v>0.12500645389704743</v>
      </c>
    </row>
    <row r="23" spans="1:7">
      <c r="A23" s="1"/>
      <c r="B23" s="14"/>
      <c r="C23" s="14"/>
      <c r="D23" s="14"/>
      <c r="E23" s="2"/>
    </row>
    <row r="24" spans="1:7">
      <c r="A24" s="23" t="s">
        <v>35</v>
      </c>
      <c r="B24" s="25"/>
      <c r="C24" s="25"/>
      <c r="D24" s="25"/>
      <c r="E24" s="26"/>
    </row>
    <row r="25" spans="1:7">
      <c r="A25" s="1">
        <v>10</v>
      </c>
      <c r="B25">
        <v>100422</v>
      </c>
      <c r="C25" t="s">
        <v>12</v>
      </c>
      <c r="D25" s="8">
        <v>98.07</v>
      </c>
      <c r="E25" s="9">
        <f>A25*D25</f>
        <v>980.69999999999993</v>
      </c>
      <c r="F25" s="8">
        <f>SUM(E25:E25)</f>
        <v>980.69999999999993</v>
      </c>
      <c r="G25" s="3">
        <f>F25/SUM(F5:F1000)</f>
        <v>0.18083819526910905</v>
      </c>
    </row>
    <row r="26" spans="1:7">
      <c r="A26" s="1"/>
      <c r="B26" s="14"/>
      <c r="C26" s="14"/>
      <c r="D26" s="14"/>
      <c r="E26" s="2"/>
    </row>
    <row r="27" spans="1:7">
      <c r="A27" s="23" t="s">
        <v>36</v>
      </c>
      <c r="B27" s="25"/>
      <c r="C27" s="25"/>
      <c r="D27" s="25"/>
      <c r="E27" s="26"/>
    </row>
    <row r="28" spans="1:7">
      <c r="A28" s="1">
        <v>5</v>
      </c>
      <c r="C28" t="s">
        <v>37</v>
      </c>
      <c r="E28" s="2"/>
      <c r="F28" s="8">
        <f>SUM(E28:E28)</f>
        <v>0</v>
      </c>
      <c r="G28" s="3">
        <f>F28/SUM(F5:F1000)</f>
        <v>0</v>
      </c>
    </row>
    <row r="29" spans="1:7">
      <c r="A29" s="1"/>
      <c r="B29" s="14"/>
      <c r="C29" s="14"/>
      <c r="D29" s="14"/>
      <c r="E29" s="2"/>
    </row>
    <row r="30" spans="1:7">
      <c r="A30" s="23" t="s">
        <v>38</v>
      </c>
      <c r="B30" s="25"/>
      <c r="C30" s="25"/>
      <c r="D30" s="25"/>
      <c r="E30" s="26"/>
    </row>
    <row r="31" spans="1:7">
      <c r="A31" s="1">
        <v>1</v>
      </c>
      <c r="B31">
        <v>100481</v>
      </c>
      <c r="C31" t="s">
        <v>14</v>
      </c>
      <c r="D31" s="8">
        <v>302.27</v>
      </c>
      <c r="E31" s="9">
        <f>A31*D31</f>
        <v>302.27</v>
      </c>
    </row>
    <row r="32" spans="1:7">
      <c r="A32" s="1">
        <v>1</v>
      </c>
      <c r="B32">
        <v>100487</v>
      </c>
      <c r="C32" t="s">
        <v>15</v>
      </c>
      <c r="D32" s="8">
        <v>34.75</v>
      </c>
      <c r="E32" s="9">
        <f>A32*D32</f>
        <v>34.75</v>
      </c>
      <c r="F32" s="8">
        <f>SUM(E31:E32)</f>
        <v>337.02</v>
      </c>
      <c r="G32" s="3">
        <f>F32/SUM(F5:F1000)</f>
        <v>6.2145496655037359E-2</v>
      </c>
    </row>
    <row r="33" spans="1:7">
      <c r="A33" s="1"/>
      <c r="B33" s="14"/>
      <c r="C33" s="14"/>
      <c r="D33" s="14"/>
      <c r="E33" s="2"/>
    </row>
    <row r="34" spans="1:7">
      <c r="A34" s="23" t="s">
        <v>39</v>
      </c>
      <c r="B34" s="25"/>
      <c r="C34" s="25"/>
      <c r="D34" s="25"/>
      <c r="E34" s="26"/>
    </row>
    <row r="35" spans="1:7">
      <c r="A35" s="1">
        <v>11</v>
      </c>
      <c r="C35" t="s">
        <v>40</v>
      </c>
      <c r="E35" s="2"/>
    </row>
    <row r="36" spans="1:7">
      <c r="A36" s="1">
        <v>3</v>
      </c>
      <c r="B36">
        <v>100239</v>
      </c>
      <c r="C36" t="s">
        <v>8</v>
      </c>
      <c r="D36" s="8">
        <v>78.86</v>
      </c>
      <c r="E36" s="9">
        <f>A36*D36</f>
        <v>236.57999999999998</v>
      </c>
      <c r="F36" s="8">
        <f>SUM(E35:E36)</f>
        <v>236.57999999999998</v>
      </c>
      <c r="G36" s="3">
        <f>F36/SUM(F5:F1000)</f>
        <v>4.3624656099485896E-2</v>
      </c>
    </row>
    <row r="37" spans="1:7">
      <c r="A37" s="1"/>
      <c r="B37" s="14"/>
      <c r="C37" s="14"/>
      <c r="D37" s="14"/>
      <c r="E37" s="2"/>
    </row>
    <row r="38" spans="1:7">
      <c r="A38" s="23" t="s">
        <v>41</v>
      </c>
      <c r="B38" s="25"/>
      <c r="C38" s="25"/>
      <c r="D38" s="25"/>
      <c r="E38" s="26"/>
    </row>
    <row r="39" spans="1:7">
      <c r="A39" s="1">
        <v>1</v>
      </c>
      <c r="B39">
        <v>100429</v>
      </c>
      <c r="C39" t="s">
        <v>13</v>
      </c>
      <c r="D39" s="8">
        <v>252.75</v>
      </c>
      <c r="E39" s="9">
        <f>A39*D39</f>
        <v>252.75</v>
      </c>
    </row>
    <row r="40" spans="1:7">
      <c r="A40" s="1">
        <v>2</v>
      </c>
      <c r="B40">
        <v>100497</v>
      </c>
      <c r="C40" t="s">
        <v>16</v>
      </c>
      <c r="D40" s="8">
        <v>127.43</v>
      </c>
      <c r="E40" s="9">
        <f>A40*D40</f>
        <v>254.86</v>
      </c>
      <c r="F40" s="8">
        <f>SUM(E39:E40)</f>
        <v>507.61</v>
      </c>
      <c r="G40" s="3">
        <f>F40/SUM(F5:F1000)</f>
        <v>9.3601790864232134E-2</v>
      </c>
    </row>
    <row r="41" spans="1:7">
      <c r="A41" s="1"/>
      <c r="B41" s="14"/>
      <c r="C41" s="14"/>
      <c r="D41" s="14"/>
      <c r="E41" s="2"/>
    </row>
    <row r="42" spans="1:7">
      <c r="A42" s="23" t="s">
        <v>42</v>
      </c>
      <c r="B42" s="25"/>
      <c r="C42" s="25"/>
      <c r="D42" s="25"/>
      <c r="E42" s="26"/>
    </row>
    <row r="43" spans="1:7">
      <c r="A43" s="1">
        <v>1</v>
      </c>
      <c r="B43">
        <v>100242</v>
      </c>
      <c r="C43" t="s">
        <v>9</v>
      </c>
      <c r="D43" s="8">
        <v>81.599999999999994</v>
      </c>
      <c r="E43" s="9">
        <f>A43*D43</f>
        <v>81.599999999999994</v>
      </c>
    </row>
    <row r="44" spans="1:7">
      <c r="A44" s="1">
        <v>1</v>
      </c>
      <c r="B44">
        <v>100246</v>
      </c>
      <c r="C44" t="s">
        <v>10</v>
      </c>
      <c r="D44" s="8">
        <v>512.1</v>
      </c>
      <c r="E44" s="9">
        <f>A44*D44</f>
        <v>512.1</v>
      </c>
      <c r="F44" s="8">
        <f>SUM(E43:E44)</f>
        <v>593.70000000000005</v>
      </c>
      <c r="G44" s="3">
        <f>F44/SUM(F5:F1000)</f>
        <v>0.10947653363033553</v>
      </c>
    </row>
    <row r="45" spans="1:7">
      <c r="A45" s="17"/>
      <c r="B45" s="16"/>
      <c r="C45" s="16"/>
      <c r="D45" s="16"/>
      <c r="E45" s="18"/>
    </row>
    <row r="47" spans="1:7">
      <c r="C47" t="s">
        <v>20</v>
      </c>
      <c r="E47" s="8">
        <f>SUM(E2:E44)</f>
        <v>5423.0800000000008</v>
      </c>
    </row>
    <row r="48" spans="1:7">
      <c r="C48" t="s">
        <v>21</v>
      </c>
      <c r="D48" s="3">
        <v>0.2</v>
      </c>
      <c r="E48" s="8">
        <f>D48*E47</f>
        <v>1084.6160000000002</v>
      </c>
    </row>
    <row r="49" spans="1:7" ht="24.95" customHeight="1">
      <c r="A49" s="4"/>
      <c r="B49" s="4"/>
      <c r="C49" s="4" t="s">
        <v>22</v>
      </c>
      <c r="D49" s="4"/>
      <c r="E49" s="10">
        <f>SUM(E47:E48)</f>
        <v>6507.6960000000008</v>
      </c>
      <c r="F49" s="4"/>
      <c r="G49" s="4"/>
    </row>
    <row r="50" spans="1:7">
      <c r="A50" s="15" t="s">
        <v>43</v>
      </c>
    </row>
  </sheetData>
  <mergeCells count="11">
    <mergeCell ref="A1:G1"/>
    <mergeCell ref="A5:E5"/>
    <mergeCell ref="A11:E11"/>
    <mergeCell ref="A18:E18"/>
    <mergeCell ref="A21:E21"/>
    <mergeCell ref="A42:E42"/>
    <mergeCell ref="A24:E24"/>
    <mergeCell ref="A27:E27"/>
    <mergeCell ref="A30:E30"/>
    <mergeCell ref="A34:E34"/>
    <mergeCell ref="A38:E38"/>
  </mergeCells>
  <pageMargins left="0.7" right="0.7" top="0.75" bottom="0.75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7"/>
  <sheetViews>
    <sheetView showGridLines="0" tabSelected="1" workbookViewId="0">
      <selection activeCell="C35" sqref="C35"/>
    </sheetView>
  </sheetViews>
  <sheetFormatPr defaultRowHeight="15"/>
  <cols>
    <col min="1" max="1" width="8"/>
    <col min="2" max="2" width="10"/>
    <col min="3" max="3" width="42"/>
    <col min="4" max="4" width="40"/>
    <col min="5" max="7" width="17"/>
    <col min="8" max="8" width="8"/>
  </cols>
  <sheetData>
    <row r="1" spans="1:8" ht="39.950000000000003" customHeight="1">
      <c r="A1" s="22" t="s">
        <v>44</v>
      </c>
      <c r="B1" s="25"/>
      <c r="C1" s="25"/>
      <c r="D1" s="25"/>
      <c r="E1" s="25"/>
      <c r="F1" s="25"/>
      <c r="G1" s="25"/>
      <c r="H1" s="25"/>
    </row>
    <row r="3" spans="1:8" ht="32.1" customHeight="1">
      <c r="A3" s="6" t="s">
        <v>1</v>
      </c>
      <c r="B3" s="5" t="s">
        <v>2</v>
      </c>
      <c r="C3" s="5" t="s">
        <v>3</v>
      </c>
      <c r="D3" s="5" t="s">
        <v>45</v>
      </c>
      <c r="E3" s="5" t="s">
        <v>4</v>
      </c>
      <c r="F3" s="7" t="s">
        <v>5</v>
      </c>
      <c r="G3" s="4" t="s">
        <v>46</v>
      </c>
      <c r="H3" s="4" t="s">
        <v>26</v>
      </c>
    </row>
    <row r="4" spans="1:8">
      <c r="A4" s="1"/>
      <c r="B4" s="14"/>
      <c r="C4" s="14"/>
      <c r="D4" s="14"/>
      <c r="E4" s="14"/>
      <c r="F4" s="2"/>
    </row>
    <row r="5" spans="1:8">
      <c r="A5" s="1">
        <v>3</v>
      </c>
      <c r="B5">
        <v>100239</v>
      </c>
      <c r="C5" t="s">
        <v>8</v>
      </c>
      <c r="D5" s="14"/>
      <c r="E5" s="8">
        <v>78.86</v>
      </c>
      <c r="F5" s="9">
        <f>A5*E5</f>
        <v>236.57999999999998</v>
      </c>
      <c r="G5" s="8">
        <f>SUM(F75:F81)</f>
        <v>747.76</v>
      </c>
      <c r="H5" s="3">
        <f>G5/SUM(G5:G1000)</f>
        <v>0.13788474446255633</v>
      </c>
    </row>
    <row r="6" spans="1:8">
      <c r="A6" s="1">
        <v>1</v>
      </c>
      <c r="B6">
        <v>100429</v>
      </c>
      <c r="C6" t="s">
        <v>13</v>
      </c>
      <c r="D6" s="14"/>
      <c r="E6" s="8">
        <v>252.75</v>
      </c>
      <c r="F6" s="9">
        <f>A6*E6</f>
        <v>252.75</v>
      </c>
    </row>
    <row r="7" spans="1:8">
      <c r="A7" s="1">
        <v>1</v>
      </c>
      <c r="B7">
        <v>100512</v>
      </c>
      <c r="C7" t="s">
        <v>17</v>
      </c>
      <c r="D7" s="14"/>
      <c r="E7" s="8">
        <v>495</v>
      </c>
      <c r="F7" s="9">
        <f>A7*E7</f>
        <v>495</v>
      </c>
      <c r="G7" s="8">
        <f>SUM(F5:F7)</f>
        <v>984.32999999999993</v>
      </c>
      <c r="H7" s="3">
        <f>G7/SUM(G5:G1000)</f>
        <v>0.18150755659145723</v>
      </c>
    </row>
    <row r="8" spans="1:8">
      <c r="A8" s="1"/>
      <c r="B8" s="14"/>
      <c r="C8" s="14"/>
      <c r="D8" s="14"/>
      <c r="E8" s="14"/>
      <c r="F8" s="2"/>
    </row>
    <row r="9" spans="1:8">
      <c r="A9" s="23" t="s">
        <v>47</v>
      </c>
      <c r="B9" s="25"/>
      <c r="C9" s="25"/>
      <c r="D9" s="25"/>
      <c r="E9" s="25"/>
      <c r="F9" s="26"/>
    </row>
    <row r="10" spans="1:8">
      <c r="A10" s="1">
        <v>1</v>
      </c>
      <c r="B10">
        <v>100242</v>
      </c>
      <c r="C10" t="s">
        <v>9</v>
      </c>
      <c r="D10" s="14"/>
      <c r="E10" s="8">
        <v>81.599999999999994</v>
      </c>
      <c r="F10" s="9">
        <f t="shared" ref="F10:F15" si="0">A10*E10</f>
        <v>81.599999999999994</v>
      </c>
    </row>
    <row r="11" spans="1:8">
      <c r="A11" s="1">
        <v>1</v>
      </c>
      <c r="B11">
        <v>100246</v>
      </c>
      <c r="C11" t="s">
        <v>10</v>
      </c>
      <c r="D11" s="14"/>
      <c r="E11" s="8">
        <v>512.1</v>
      </c>
      <c r="F11" s="9">
        <f t="shared" si="0"/>
        <v>512.1</v>
      </c>
    </row>
    <row r="12" spans="1:8">
      <c r="A12" s="1">
        <v>1</v>
      </c>
      <c r="B12">
        <v>100481</v>
      </c>
      <c r="C12" t="s">
        <v>14</v>
      </c>
      <c r="D12" s="14"/>
      <c r="E12" s="8">
        <v>302.27</v>
      </c>
      <c r="F12" s="9">
        <f t="shared" si="0"/>
        <v>302.27</v>
      </c>
    </row>
    <row r="13" spans="1:8">
      <c r="A13" s="1">
        <v>1</v>
      </c>
      <c r="B13">
        <v>100487</v>
      </c>
      <c r="C13" t="s">
        <v>15</v>
      </c>
      <c r="D13" s="14"/>
      <c r="E13" s="8">
        <v>34.75</v>
      </c>
      <c r="F13" s="9">
        <f t="shared" si="0"/>
        <v>34.75</v>
      </c>
    </row>
    <row r="14" spans="1:8">
      <c r="A14" s="1">
        <v>1</v>
      </c>
      <c r="B14">
        <v>200001</v>
      </c>
      <c r="C14" t="s">
        <v>18</v>
      </c>
      <c r="D14" s="14"/>
      <c r="E14" s="8">
        <v>44.28</v>
      </c>
      <c r="F14" s="9">
        <f t="shared" si="0"/>
        <v>44.28</v>
      </c>
    </row>
    <row r="15" spans="1:8">
      <c r="A15" s="1">
        <v>1</v>
      </c>
      <c r="B15">
        <v>200035</v>
      </c>
      <c r="C15" t="s">
        <v>19</v>
      </c>
      <c r="D15" s="14"/>
      <c r="E15" s="8">
        <v>160.41999999999999</v>
      </c>
      <c r="F15" s="9">
        <f t="shared" si="0"/>
        <v>160.41999999999999</v>
      </c>
      <c r="G15" s="8">
        <f>SUM(F10:F15)</f>
        <v>1135.42</v>
      </c>
      <c r="H15" s="3">
        <f>G15/SUM(G5:G1000)</f>
        <v>0.20936810815993864</v>
      </c>
    </row>
    <row r="16" spans="1:8">
      <c r="A16" s="1"/>
      <c r="B16" s="14"/>
      <c r="C16" s="14"/>
      <c r="D16" s="14"/>
      <c r="E16" s="14"/>
      <c r="F16" s="2"/>
    </row>
    <row r="17" spans="1:8">
      <c r="A17" s="23" t="s">
        <v>48</v>
      </c>
      <c r="B17" s="25"/>
      <c r="C17" s="25"/>
      <c r="D17" s="25"/>
      <c r="E17" s="25"/>
      <c r="F17" s="26"/>
    </row>
    <row r="18" spans="1:8">
      <c r="A18" s="1">
        <v>1</v>
      </c>
      <c r="C18" t="s">
        <v>40</v>
      </c>
      <c r="D18" s="14"/>
      <c r="F18" s="2"/>
    </row>
    <row r="19" spans="1:8">
      <c r="A19" s="1">
        <v>1</v>
      </c>
      <c r="B19">
        <v>100221</v>
      </c>
      <c r="C19" t="s">
        <v>6</v>
      </c>
      <c r="D19" s="14"/>
      <c r="E19" s="8">
        <v>90.84</v>
      </c>
      <c r="F19" s="9">
        <f>A19*E19</f>
        <v>90.84</v>
      </c>
    </row>
    <row r="20" spans="1:8">
      <c r="A20" s="1">
        <v>1</v>
      </c>
      <c r="B20">
        <v>100225</v>
      </c>
      <c r="C20" t="s">
        <v>7</v>
      </c>
      <c r="D20" s="14"/>
      <c r="E20" s="8">
        <v>84.74</v>
      </c>
      <c r="F20" s="9">
        <f>A20*E20</f>
        <v>84.74</v>
      </c>
    </row>
    <row r="21" spans="1:8">
      <c r="A21" s="1"/>
      <c r="D21" s="14"/>
      <c r="E21" s="8"/>
      <c r="F21" s="9"/>
    </row>
    <row r="22" spans="1:8">
      <c r="A22" s="1">
        <v>1</v>
      </c>
      <c r="B22">
        <v>100422</v>
      </c>
      <c r="C22" t="s">
        <v>12</v>
      </c>
      <c r="D22" s="14"/>
      <c r="E22" s="8">
        <v>98.07</v>
      </c>
      <c r="F22" s="9">
        <f>A22*E22</f>
        <v>98.07</v>
      </c>
      <c r="G22" s="8">
        <f>SUM(F18:F22)</f>
        <v>273.64999999999998</v>
      </c>
      <c r="H22" s="3">
        <f>G22/SUM(G5:G1000)</f>
        <v>5.0460255058011314E-2</v>
      </c>
    </row>
    <row r="23" spans="1:8">
      <c r="A23" s="1"/>
      <c r="B23" s="14"/>
      <c r="C23" s="14"/>
      <c r="D23" s="14"/>
      <c r="E23" s="14"/>
      <c r="F23" s="2"/>
    </row>
    <row r="24" spans="1:8">
      <c r="A24" s="23" t="s">
        <v>49</v>
      </c>
      <c r="B24" s="25"/>
      <c r="C24" s="25"/>
      <c r="D24" s="25"/>
      <c r="E24" s="25"/>
      <c r="F24" s="26"/>
    </row>
    <row r="25" spans="1:8">
      <c r="A25" s="1">
        <v>1</v>
      </c>
      <c r="C25" t="s">
        <v>40</v>
      </c>
      <c r="D25" s="14"/>
      <c r="F25" s="2"/>
    </row>
    <row r="26" spans="1:8">
      <c r="A26" s="1">
        <v>1</v>
      </c>
      <c r="B26">
        <v>100221</v>
      </c>
      <c r="C26" t="s">
        <v>6</v>
      </c>
      <c r="D26" s="14"/>
      <c r="E26" s="8">
        <v>90.84</v>
      </c>
      <c r="F26" s="9">
        <f>A26*E26</f>
        <v>90.84</v>
      </c>
    </row>
    <row r="27" spans="1:8">
      <c r="A27" s="1"/>
      <c r="D27" s="14"/>
      <c r="E27" s="8"/>
      <c r="F27" s="9"/>
    </row>
    <row r="28" spans="1:8">
      <c r="A28" s="1">
        <v>1</v>
      </c>
      <c r="B28">
        <v>100422</v>
      </c>
      <c r="C28" t="s">
        <v>12</v>
      </c>
      <c r="D28" s="14"/>
      <c r="E28" s="8">
        <v>98.07</v>
      </c>
      <c r="F28" s="9">
        <f>A28*E28</f>
        <v>98.07</v>
      </c>
      <c r="G28" s="8">
        <f>SUM(F25:F28)</f>
        <v>188.91</v>
      </c>
      <c r="H28" s="3">
        <f>G28/SUM(G5:G1000)</f>
        <v>3.4834448320880382E-2</v>
      </c>
    </row>
    <row r="29" spans="1:8">
      <c r="A29" s="1"/>
      <c r="B29" s="14"/>
      <c r="C29" s="14"/>
      <c r="D29" s="14"/>
      <c r="E29" s="14"/>
      <c r="F29" s="2"/>
    </row>
    <row r="30" spans="1:8">
      <c r="A30" s="23" t="s">
        <v>50</v>
      </c>
      <c r="B30" s="25"/>
      <c r="C30" s="25"/>
      <c r="D30" s="25"/>
      <c r="E30" s="25"/>
      <c r="F30" s="26"/>
    </row>
    <row r="31" spans="1:8">
      <c r="A31" s="1">
        <v>1</v>
      </c>
      <c r="C31" t="s">
        <v>37</v>
      </c>
      <c r="D31" s="14"/>
      <c r="F31" s="2"/>
    </row>
    <row r="32" spans="1:8">
      <c r="A32" s="1">
        <v>1</v>
      </c>
      <c r="C32" t="s">
        <v>40</v>
      </c>
      <c r="D32" s="14"/>
      <c r="F32" s="2"/>
    </row>
    <row r="33" spans="1:8">
      <c r="A33" s="1">
        <v>1</v>
      </c>
      <c r="B33">
        <v>100221</v>
      </c>
      <c r="C33" t="s">
        <v>6</v>
      </c>
      <c r="D33" s="14"/>
      <c r="E33" s="8">
        <v>90.84</v>
      </c>
      <c r="F33" s="9">
        <f>A33*E33</f>
        <v>90.84</v>
      </c>
    </row>
    <row r="34" spans="1:8">
      <c r="A34" s="1">
        <v>1</v>
      </c>
      <c r="B34">
        <v>100225</v>
      </c>
      <c r="C34" t="s">
        <v>7</v>
      </c>
      <c r="D34" s="14"/>
      <c r="E34" s="8">
        <v>84.74</v>
      </c>
      <c r="F34" s="9">
        <f>A34*E34</f>
        <v>84.74</v>
      </c>
    </row>
    <row r="35" spans="1:8">
      <c r="A35" s="1"/>
      <c r="D35" s="14"/>
      <c r="E35" s="8"/>
      <c r="F35" s="9"/>
    </row>
    <row r="36" spans="1:8">
      <c r="A36" s="1">
        <v>1</v>
      </c>
      <c r="B36">
        <v>100395</v>
      </c>
      <c r="C36" t="s">
        <v>11</v>
      </c>
      <c r="D36" s="14"/>
      <c r="E36" s="8">
        <v>96.29</v>
      </c>
      <c r="F36" s="9">
        <f>A36*E36</f>
        <v>96.29</v>
      </c>
    </row>
    <row r="37" spans="1:8">
      <c r="A37" s="1">
        <v>1</v>
      </c>
      <c r="B37">
        <v>100422</v>
      </c>
      <c r="C37" t="s">
        <v>12</v>
      </c>
      <c r="D37" s="14"/>
      <c r="E37" s="8">
        <v>98.07</v>
      </c>
      <c r="F37" s="9">
        <f>A37*E37</f>
        <v>98.07</v>
      </c>
      <c r="G37" s="8">
        <f>SUM(F31:F37)</f>
        <v>369.94</v>
      </c>
      <c r="H37" s="3">
        <f>G37/SUM(G5:G1000)</f>
        <v>6.8215847820795567E-2</v>
      </c>
    </row>
    <row r="38" spans="1:8">
      <c r="A38" s="1"/>
      <c r="B38" s="14"/>
      <c r="C38" s="14"/>
      <c r="D38" s="14"/>
      <c r="E38" s="14"/>
      <c r="F38" s="2"/>
    </row>
    <row r="39" spans="1:8">
      <c r="A39" s="23" t="s">
        <v>51</v>
      </c>
      <c r="B39" s="25"/>
      <c r="C39" s="25"/>
      <c r="D39" s="25"/>
      <c r="E39" s="25"/>
      <c r="F39" s="26"/>
    </row>
    <row r="40" spans="1:8">
      <c r="A40" s="1">
        <v>1</v>
      </c>
      <c r="C40" t="s">
        <v>37</v>
      </c>
      <c r="D40" s="14"/>
      <c r="F40" s="2"/>
    </row>
    <row r="41" spans="1:8">
      <c r="A41" s="1">
        <v>1</v>
      </c>
      <c r="C41" t="s">
        <v>40</v>
      </c>
      <c r="D41" s="14"/>
      <c r="F41" s="2"/>
    </row>
    <row r="42" spans="1:8">
      <c r="A42" s="1">
        <v>1</v>
      </c>
      <c r="B42">
        <v>100221</v>
      </c>
      <c r="C42" t="s">
        <v>6</v>
      </c>
      <c r="D42" s="14"/>
      <c r="E42" s="8">
        <v>90.84</v>
      </c>
      <c r="F42" s="9">
        <f>A42*E42</f>
        <v>90.84</v>
      </c>
    </row>
    <row r="43" spans="1:8">
      <c r="A43" s="1">
        <v>1</v>
      </c>
      <c r="B43">
        <v>100225</v>
      </c>
      <c r="C43" t="s">
        <v>7</v>
      </c>
      <c r="D43" s="14"/>
      <c r="E43" s="8">
        <v>84.74</v>
      </c>
      <c r="F43" s="9">
        <f>A43*E43</f>
        <v>84.74</v>
      </c>
    </row>
    <row r="44" spans="1:8">
      <c r="A44" s="1"/>
      <c r="D44" s="14"/>
      <c r="E44" s="8"/>
      <c r="F44" s="9"/>
    </row>
    <row r="45" spans="1:8">
      <c r="A45" s="1">
        <v>1</v>
      </c>
      <c r="B45">
        <v>100395</v>
      </c>
      <c r="C45" t="s">
        <v>11</v>
      </c>
      <c r="D45" s="14"/>
      <c r="E45" s="8">
        <v>96.29</v>
      </c>
      <c r="F45" s="9">
        <f>A45*E45</f>
        <v>96.29</v>
      </c>
    </row>
    <row r="46" spans="1:8">
      <c r="A46" s="1">
        <v>1</v>
      </c>
      <c r="B46">
        <v>100422</v>
      </c>
      <c r="C46" t="s">
        <v>12</v>
      </c>
      <c r="D46" s="14"/>
      <c r="E46" s="8">
        <v>98.07</v>
      </c>
      <c r="F46" s="9">
        <f>A46*E46</f>
        <v>98.07</v>
      </c>
      <c r="G46" s="8">
        <f>SUM(F40:F46)</f>
        <v>369.94</v>
      </c>
      <c r="H46" s="3">
        <f>G46/SUM(G5:G1000)</f>
        <v>6.8215847820795567E-2</v>
      </c>
    </row>
    <row r="47" spans="1:8">
      <c r="A47" s="1"/>
      <c r="B47" s="14"/>
      <c r="C47" s="14"/>
      <c r="D47" s="14"/>
      <c r="E47" s="14"/>
      <c r="F47" s="2"/>
    </row>
    <row r="48" spans="1:8">
      <c r="A48" s="23" t="s">
        <v>52</v>
      </c>
      <c r="B48" s="25"/>
      <c r="C48" s="25"/>
      <c r="D48" s="25"/>
      <c r="E48" s="25"/>
      <c r="F48" s="26"/>
    </row>
    <row r="49" spans="1:8">
      <c r="A49" s="1">
        <v>1</v>
      </c>
      <c r="C49" t="s">
        <v>37</v>
      </c>
      <c r="D49" s="14"/>
      <c r="F49" s="2"/>
    </row>
    <row r="50" spans="1:8">
      <c r="A50" s="1">
        <v>2</v>
      </c>
      <c r="C50" t="s">
        <v>40</v>
      </c>
      <c r="D50" s="14"/>
      <c r="F50" s="2"/>
    </row>
    <row r="51" spans="1:8">
      <c r="A51" s="1">
        <v>1</v>
      </c>
      <c r="B51">
        <v>100221</v>
      </c>
      <c r="C51" t="s">
        <v>6</v>
      </c>
      <c r="D51" s="14"/>
      <c r="E51" s="8">
        <v>90.84</v>
      </c>
      <c r="F51" s="9">
        <f>A51*E51</f>
        <v>90.84</v>
      </c>
    </row>
    <row r="52" spans="1:8">
      <c r="A52" s="1">
        <v>1</v>
      </c>
      <c r="B52">
        <v>100225</v>
      </c>
      <c r="C52" t="s">
        <v>7</v>
      </c>
      <c r="D52" s="14"/>
      <c r="E52" s="8">
        <v>84.74</v>
      </c>
      <c r="F52" s="9">
        <f>A52*E52</f>
        <v>84.74</v>
      </c>
    </row>
    <row r="53" spans="1:8">
      <c r="A53" s="1"/>
      <c r="D53" s="14"/>
      <c r="E53" s="8"/>
      <c r="F53" s="9"/>
    </row>
    <row r="54" spans="1:8">
      <c r="A54" s="1">
        <v>1</v>
      </c>
      <c r="B54">
        <v>100395</v>
      </c>
      <c r="C54" t="s">
        <v>11</v>
      </c>
      <c r="D54" s="14"/>
      <c r="E54" s="8">
        <v>96.29</v>
      </c>
      <c r="F54" s="9">
        <f>A54*E54</f>
        <v>96.29</v>
      </c>
    </row>
    <row r="55" spans="1:8">
      <c r="A55" s="1">
        <v>1</v>
      </c>
      <c r="B55">
        <v>100422</v>
      </c>
      <c r="C55" t="s">
        <v>12</v>
      </c>
      <c r="D55" s="14"/>
      <c r="E55" s="8">
        <v>98.07</v>
      </c>
      <c r="F55" s="9">
        <f>A55*E55</f>
        <v>98.07</v>
      </c>
      <c r="G55" s="8">
        <f>SUM(F49:F55)</f>
        <v>369.94</v>
      </c>
      <c r="H55" s="3">
        <f>G55/SUM(G5:G1000)</f>
        <v>6.8215847820795567E-2</v>
      </c>
    </row>
    <row r="56" spans="1:8">
      <c r="A56" s="1"/>
      <c r="B56" s="14"/>
      <c r="C56" s="14"/>
      <c r="D56" s="14"/>
      <c r="E56" s="14"/>
      <c r="F56" s="2"/>
    </row>
    <row r="57" spans="1:8">
      <c r="A57" s="23" t="s">
        <v>53</v>
      </c>
      <c r="B57" s="25"/>
      <c r="C57" s="25"/>
      <c r="D57" s="25"/>
      <c r="E57" s="25"/>
      <c r="F57" s="26"/>
    </row>
    <row r="58" spans="1:8">
      <c r="A58" s="1">
        <v>2</v>
      </c>
      <c r="C58" t="s">
        <v>54</v>
      </c>
      <c r="D58" s="14"/>
      <c r="F58" s="2"/>
    </row>
    <row r="59" spans="1:8">
      <c r="A59" s="1">
        <v>1</v>
      </c>
      <c r="B59">
        <v>100221</v>
      </c>
      <c r="C59" t="s">
        <v>6</v>
      </c>
      <c r="D59" s="14"/>
      <c r="E59" s="8">
        <v>90.84</v>
      </c>
      <c r="F59" s="9">
        <f>A59*E59</f>
        <v>90.84</v>
      </c>
    </row>
    <row r="60" spans="1:8">
      <c r="A60" s="1">
        <v>1</v>
      </c>
      <c r="B60">
        <v>100225</v>
      </c>
      <c r="C60" t="s">
        <v>7</v>
      </c>
      <c r="D60" s="14"/>
      <c r="E60" s="8">
        <v>84.74</v>
      </c>
      <c r="F60" s="9">
        <f>A60*E60</f>
        <v>84.74</v>
      </c>
    </row>
    <row r="61" spans="1:8">
      <c r="A61" s="1"/>
      <c r="D61" s="14"/>
      <c r="E61" s="8"/>
      <c r="F61" s="9"/>
    </row>
    <row r="62" spans="1:8">
      <c r="A62" s="1">
        <v>1</v>
      </c>
      <c r="B62">
        <v>100422</v>
      </c>
      <c r="C62" t="s">
        <v>12</v>
      </c>
      <c r="D62" s="14"/>
      <c r="E62" s="8">
        <v>98.07</v>
      </c>
      <c r="F62" s="9">
        <f>A62*E62</f>
        <v>98.07</v>
      </c>
      <c r="G62" s="8">
        <f>SUM(F58:F62)</f>
        <v>273.64999999999998</v>
      </c>
      <c r="H62" s="3">
        <f>G62/SUM(G5:G1000)</f>
        <v>5.0460255058011314E-2</v>
      </c>
    </row>
    <row r="63" spans="1:8">
      <c r="A63" s="1"/>
      <c r="B63" s="14"/>
      <c r="C63" s="14"/>
      <c r="D63" s="14"/>
      <c r="E63" s="14"/>
      <c r="F63" s="2"/>
    </row>
    <row r="64" spans="1:8">
      <c r="A64" s="23" t="s">
        <v>55</v>
      </c>
      <c r="B64" s="25"/>
      <c r="C64" s="25"/>
      <c r="D64" s="25"/>
      <c r="E64" s="25"/>
      <c r="F64" s="26"/>
    </row>
    <row r="65" spans="1:8">
      <c r="A65" s="1">
        <v>1</v>
      </c>
      <c r="C65" t="s">
        <v>37</v>
      </c>
      <c r="D65" s="14"/>
      <c r="F65" s="2"/>
    </row>
    <row r="66" spans="1:8">
      <c r="A66" s="1">
        <v>2</v>
      </c>
      <c r="C66" t="s">
        <v>40</v>
      </c>
      <c r="D66" s="14"/>
      <c r="F66" s="2"/>
    </row>
    <row r="67" spans="1:8">
      <c r="A67" s="1">
        <v>1</v>
      </c>
      <c r="B67">
        <v>100221</v>
      </c>
      <c r="C67" t="s">
        <v>6</v>
      </c>
      <c r="D67" s="14"/>
      <c r="E67" s="8">
        <v>90.84</v>
      </c>
      <c r="F67" s="9">
        <f t="shared" ref="F67:F72" si="1">A67*E67</f>
        <v>90.84</v>
      </c>
    </row>
    <row r="68" spans="1:8">
      <c r="A68" s="1">
        <v>2</v>
      </c>
      <c r="B68">
        <v>100225</v>
      </c>
      <c r="C68" t="s">
        <v>7</v>
      </c>
      <c r="D68" s="14"/>
      <c r="E68" s="8">
        <v>84.74</v>
      </c>
      <c r="F68" s="9">
        <f t="shared" si="1"/>
        <v>169.48</v>
      </c>
    </row>
    <row r="69" spans="1:8">
      <c r="A69" s="1"/>
      <c r="D69" s="14"/>
      <c r="E69" s="8"/>
      <c r="F69" s="9"/>
    </row>
    <row r="70" spans="1:8">
      <c r="A70" s="1">
        <v>1</v>
      </c>
      <c r="B70">
        <v>100395</v>
      </c>
      <c r="C70" t="s">
        <v>11</v>
      </c>
      <c r="D70" s="14"/>
      <c r="E70" s="8">
        <v>96.29</v>
      </c>
      <c r="F70" s="9">
        <f t="shared" si="1"/>
        <v>96.29</v>
      </c>
    </row>
    <row r="71" spans="1:8">
      <c r="A71" s="1">
        <v>1</v>
      </c>
      <c r="B71">
        <v>100422</v>
      </c>
      <c r="C71" t="s">
        <v>12</v>
      </c>
      <c r="D71" s="14"/>
      <c r="E71" s="8">
        <v>98.07</v>
      </c>
      <c r="F71" s="9">
        <f t="shared" si="1"/>
        <v>98.07</v>
      </c>
    </row>
    <row r="72" spans="1:8">
      <c r="A72" s="1">
        <v>2</v>
      </c>
      <c r="B72">
        <v>100497</v>
      </c>
      <c r="C72" t="s">
        <v>16</v>
      </c>
      <c r="D72" s="14"/>
      <c r="E72" s="8">
        <v>127.43</v>
      </c>
      <c r="F72" s="9">
        <f t="shared" si="1"/>
        <v>254.86</v>
      </c>
      <c r="G72" s="8">
        <f>SUM(F65:F72)</f>
        <v>709.54</v>
      </c>
      <c r="H72" s="3">
        <f>G72/SUM(G5:G1000)</f>
        <v>0.13083708888675807</v>
      </c>
    </row>
    <row r="73" spans="1:8">
      <c r="A73" s="1"/>
      <c r="B73" s="14"/>
      <c r="C73" s="14"/>
      <c r="D73" s="14"/>
      <c r="E73" s="14"/>
      <c r="F73" s="2"/>
    </row>
    <row r="74" spans="1:8">
      <c r="A74" s="23" t="s">
        <v>56</v>
      </c>
      <c r="B74" s="25"/>
      <c r="C74" s="25"/>
      <c r="D74" s="25"/>
      <c r="E74" s="25"/>
      <c r="F74" s="26"/>
    </row>
    <row r="75" spans="1:8">
      <c r="A75" s="1">
        <v>1</v>
      </c>
      <c r="C75" t="s">
        <v>37</v>
      </c>
      <c r="D75" s="14"/>
      <c r="F75" s="2"/>
    </row>
    <row r="76" spans="1:8">
      <c r="A76" s="1">
        <v>1</v>
      </c>
      <c r="C76" t="s">
        <v>40</v>
      </c>
      <c r="D76" s="14"/>
      <c r="F76" s="2"/>
    </row>
    <row r="77" spans="1:8">
      <c r="A77" s="1">
        <v>1</v>
      </c>
      <c r="B77">
        <v>100225</v>
      </c>
      <c r="C77" t="s">
        <v>7</v>
      </c>
      <c r="D77" s="14"/>
      <c r="E77" s="8">
        <v>84.74</v>
      </c>
      <c r="F77" s="9">
        <f>A77*E77</f>
        <v>84.74</v>
      </c>
    </row>
    <row r="78" spans="1:8">
      <c r="A78" s="1">
        <v>3</v>
      </c>
      <c r="B78">
        <v>100221</v>
      </c>
      <c r="C78" t="s">
        <v>6</v>
      </c>
      <c r="D78" s="14"/>
      <c r="E78" s="8">
        <v>90.84</v>
      </c>
      <c r="F78" s="9">
        <f>A78*E78</f>
        <v>272.52</v>
      </c>
    </row>
    <row r="79" spans="1:8">
      <c r="A79" s="1">
        <v>3</v>
      </c>
      <c r="B79">
        <v>100422</v>
      </c>
      <c r="C79" t="s">
        <v>12</v>
      </c>
      <c r="D79" s="14"/>
      <c r="E79" s="8">
        <v>98.07</v>
      </c>
      <c r="F79" s="9">
        <f>A79*E79</f>
        <v>294.20999999999998</v>
      </c>
    </row>
    <row r="80" spans="1:8">
      <c r="A80" s="1">
        <v>1</v>
      </c>
      <c r="B80">
        <v>100395</v>
      </c>
      <c r="C80" t="s">
        <v>11</v>
      </c>
      <c r="D80" s="14"/>
      <c r="E80" s="8">
        <v>96.29</v>
      </c>
      <c r="F80" s="9">
        <f>A80*E80</f>
        <v>96.29</v>
      </c>
    </row>
    <row r="82" spans="1:8">
      <c r="A82" s="17"/>
      <c r="B82" s="16"/>
      <c r="C82" s="16"/>
      <c r="D82" s="16"/>
      <c r="E82" s="16"/>
      <c r="F82" s="18"/>
    </row>
    <row r="84" spans="1:8">
      <c r="C84" t="s">
        <v>20</v>
      </c>
      <c r="F84" s="8">
        <f>SUM(F2:F80)</f>
        <v>5423.08</v>
      </c>
    </row>
    <row r="85" spans="1:8">
      <c r="C85" t="s">
        <v>21</v>
      </c>
      <c r="E85" s="3">
        <v>0.2</v>
      </c>
      <c r="F85" s="8">
        <f>E85*F84</f>
        <v>1084.616</v>
      </c>
    </row>
    <row r="86" spans="1:8" ht="24.95" customHeight="1">
      <c r="A86" s="4"/>
      <c r="B86" s="4"/>
      <c r="C86" s="4" t="s">
        <v>22</v>
      </c>
      <c r="D86" s="4"/>
      <c r="E86" s="4"/>
      <c r="F86" s="10">
        <f>SUM(F84:F85)</f>
        <v>6507.6959999999999</v>
      </c>
      <c r="G86" s="4"/>
      <c r="H86" s="4"/>
    </row>
    <row r="87" spans="1:8">
      <c r="A87" s="15" t="s">
        <v>23</v>
      </c>
    </row>
  </sheetData>
  <mergeCells count="10">
    <mergeCell ref="A1:H1"/>
    <mergeCell ref="A9:F9"/>
    <mergeCell ref="A17:F17"/>
    <mergeCell ref="A24:F24"/>
    <mergeCell ref="A30:F30"/>
    <mergeCell ref="A39:F39"/>
    <mergeCell ref="A48:F48"/>
    <mergeCell ref="A57:F57"/>
    <mergeCell ref="A64:F64"/>
    <mergeCell ref="A74:F74"/>
  </mergeCells>
  <pageMargins left="0.7" right="0.7" top="0.75" bottom="0.75" header="0.3" footer="0.3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8"/>
  <sheetViews>
    <sheetView showGridLines="0" workbookViewId="0">
      <selection activeCell="E45" sqref="E45"/>
    </sheetView>
  </sheetViews>
  <sheetFormatPr defaultRowHeight="15"/>
  <cols>
    <col min="2" max="2" width="30"/>
    <col min="3" max="5" width="14"/>
  </cols>
  <sheetData>
    <row r="1" spans="1:6" ht="17.25">
      <c r="A1" s="24" t="s">
        <v>57</v>
      </c>
      <c r="B1" s="25"/>
      <c r="C1" s="25"/>
      <c r="D1" s="25"/>
      <c r="E1" s="25"/>
      <c r="F1" s="25"/>
    </row>
    <row r="3" spans="1:6">
      <c r="B3" s="5" t="s">
        <v>58</v>
      </c>
      <c r="C3" s="5" t="s">
        <v>59</v>
      </c>
      <c r="D3" s="5" t="s">
        <v>60</v>
      </c>
      <c r="E3" s="5" t="s">
        <v>61</v>
      </c>
    </row>
    <row r="4" spans="1:6">
      <c r="B4" s="14" t="s">
        <v>62</v>
      </c>
      <c r="C4">
        <v>150</v>
      </c>
      <c r="D4">
        <v>47</v>
      </c>
      <c r="E4">
        <f t="shared" ref="E4:E13" si="0">C4-D4</f>
        <v>103</v>
      </c>
    </row>
    <row r="5" spans="1:6">
      <c r="B5" s="14" t="s">
        <v>63</v>
      </c>
      <c r="C5">
        <v>128</v>
      </c>
      <c r="D5">
        <v>0</v>
      </c>
      <c r="E5">
        <f t="shared" si="0"/>
        <v>128</v>
      </c>
    </row>
    <row r="6" spans="1:6">
      <c r="B6" s="14" t="s">
        <v>64</v>
      </c>
      <c r="C6">
        <v>0</v>
      </c>
      <c r="D6">
        <v>0</v>
      </c>
      <c r="E6">
        <f t="shared" si="0"/>
        <v>0</v>
      </c>
    </row>
    <row r="7" spans="1:6">
      <c r="B7" s="14" t="s">
        <v>65</v>
      </c>
      <c r="C7">
        <v>0</v>
      </c>
      <c r="D7">
        <v>0</v>
      </c>
      <c r="E7">
        <f t="shared" si="0"/>
        <v>0</v>
      </c>
    </row>
    <row r="8" spans="1:6">
      <c r="B8" s="14" t="s">
        <v>66</v>
      </c>
      <c r="C8">
        <v>0</v>
      </c>
      <c r="D8">
        <v>0</v>
      </c>
      <c r="E8">
        <f t="shared" si="0"/>
        <v>0</v>
      </c>
    </row>
    <row r="9" spans="1:6">
      <c r="B9" s="14" t="s">
        <v>67</v>
      </c>
      <c r="C9">
        <v>10</v>
      </c>
      <c r="D9">
        <v>5</v>
      </c>
      <c r="E9">
        <f t="shared" si="0"/>
        <v>5</v>
      </c>
    </row>
    <row r="10" spans="1:6">
      <c r="B10" s="14" t="s">
        <v>68</v>
      </c>
      <c r="C10">
        <v>2</v>
      </c>
      <c r="D10">
        <v>0</v>
      </c>
      <c r="E10">
        <f t="shared" si="0"/>
        <v>2</v>
      </c>
    </row>
    <row r="11" spans="1:6">
      <c r="B11" s="14" t="s">
        <v>69</v>
      </c>
      <c r="C11">
        <v>0</v>
      </c>
      <c r="D11">
        <v>0</v>
      </c>
      <c r="E11">
        <f t="shared" si="0"/>
        <v>0</v>
      </c>
    </row>
    <row r="12" spans="1:6">
      <c r="B12" s="14" t="s">
        <v>70</v>
      </c>
      <c r="C12">
        <v>2</v>
      </c>
      <c r="D12">
        <v>2</v>
      </c>
      <c r="E12">
        <f t="shared" si="0"/>
        <v>0</v>
      </c>
    </row>
    <row r="13" spans="1:6">
      <c r="B13" s="14" t="s">
        <v>71</v>
      </c>
      <c r="C13">
        <v>0</v>
      </c>
      <c r="D13">
        <v>0</v>
      </c>
      <c r="E13">
        <f t="shared" si="0"/>
        <v>0</v>
      </c>
    </row>
    <row r="17" spans="1:6" ht="17.25">
      <c r="A17" s="24" t="s">
        <v>72</v>
      </c>
      <c r="B17" s="25"/>
      <c r="C17" s="25"/>
      <c r="D17" s="25"/>
      <c r="E17" s="25"/>
      <c r="F17" s="25"/>
    </row>
    <row r="19" spans="1:6" ht="30.75">
      <c r="B19" s="5" t="s">
        <v>73</v>
      </c>
      <c r="C19" s="5" t="s">
        <v>1</v>
      </c>
      <c r="D19" s="5" t="s">
        <v>74</v>
      </c>
      <c r="E19" s="5" t="s">
        <v>75</v>
      </c>
    </row>
    <row r="20" spans="1:6">
      <c r="B20" s="14"/>
    </row>
    <row r="21" spans="1:6">
      <c r="B21" s="14" t="s">
        <v>76</v>
      </c>
      <c r="C21">
        <v>3</v>
      </c>
      <c r="D21">
        <v>34</v>
      </c>
      <c r="E21">
        <f t="shared" ref="E20:E25" si="1">C21*D21</f>
        <v>102</v>
      </c>
    </row>
    <row r="22" spans="1:6">
      <c r="B22" s="14" t="s">
        <v>77</v>
      </c>
      <c r="C22">
        <v>1</v>
      </c>
      <c r="D22">
        <v>34</v>
      </c>
      <c r="E22">
        <f t="shared" si="1"/>
        <v>34</v>
      </c>
    </row>
    <row r="23" spans="1:6">
      <c r="B23" s="14" t="s">
        <v>78</v>
      </c>
      <c r="C23">
        <v>1</v>
      </c>
      <c r="D23">
        <v>106</v>
      </c>
      <c r="E23">
        <f t="shared" si="1"/>
        <v>106</v>
      </c>
    </row>
    <row r="24" spans="1:6">
      <c r="B24" s="14" t="s">
        <v>79</v>
      </c>
      <c r="C24">
        <v>1</v>
      </c>
      <c r="D24">
        <v>36</v>
      </c>
      <c r="E24">
        <f t="shared" si="1"/>
        <v>36</v>
      </c>
    </row>
    <row r="25" spans="1:6">
      <c r="B25" s="14" t="s">
        <v>80</v>
      </c>
      <c r="C25">
        <v>1</v>
      </c>
      <c r="D25">
        <v>41</v>
      </c>
      <c r="E25">
        <f t="shared" si="1"/>
        <v>41</v>
      </c>
    </row>
    <row r="27" spans="1:6">
      <c r="B27" t="s">
        <v>81</v>
      </c>
      <c r="E27">
        <f>SUM(E17:E26)</f>
        <v>319</v>
      </c>
    </row>
    <row r="28" spans="1:6">
      <c r="B28" t="s">
        <v>82</v>
      </c>
      <c r="E28">
        <f>ROUNDUP(E27/18,0)</f>
        <v>18</v>
      </c>
    </row>
  </sheetData>
  <mergeCells count="2">
    <mergeCell ref="A1:F1"/>
    <mergeCell ref="A17:F17"/>
  </mergeCells>
  <pageMargins left="0.7" right="0.7" top="0.75" bottom="0.75" header="0.3" footer="0.3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0"/>
  <sheetViews>
    <sheetView showGridLines="0" workbookViewId="0">
      <selection activeCell="A12" sqref="A12:E12"/>
    </sheetView>
  </sheetViews>
  <sheetFormatPr defaultRowHeight="15"/>
  <cols>
    <col min="1" max="1" width="8"/>
    <col min="2" max="2" width="10"/>
    <col min="3" max="3" width="42"/>
    <col min="4" max="7" width="17"/>
  </cols>
  <sheetData>
    <row r="1" spans="1:7" ht="39.950000000000003" customHeight="1">
      <c r="A1" s="22" t="s">
        <v>83</v>
      </c>
      <c r="B1" s="25"/>
      <c r="C1" s="25"/>
      <c r="D1" s="25"/>
      <c r="E1" s="25"/>
      <c r="F1" s="25"/>
      <c r="G1" s="25"/>
    </row>
    <row r="3" spans="1:7" ht="32.1" customHeight="1">
      <c r="A3" s="6" t="s">
        <v>1</v>
      </c>
      <c r="B3" s="5" t="s">
        <v>2</v>
      </c>
      <c r="C3" s="5" t="s">
        <v>3</v>
      </c>
      <c r="D3" s="5" t="s">
        <v>84</v>
      </c>
      <c r="E3" s="7" t="s">
        <v>5</v>
      </c>
      <c r="F3" s="4" t="s">
        <v>85</v>
      </c>
      <c r="G3" s="4" t="s">
        <v>86</v>
      </c>
    </row>
    <row r="4" spans="1:7">
      <c r="A4" s="1"/>
      <c r="B4" s="14"/>
      <c r="C4" s="14"/>
      <c r="D4" s="14"/>
      <c r="E4" s="2"/>
    </row>
    <row r="5" spans="1:7">
      <c r="A5" s="23" t="s">
        <v>87</v>
      </c>
      <c r="B5" s="25"/>
      <c r="C5" s="25"/>
      <c r="D5" s="25"/>
      <c r="E5" s="27"/>
    </row>
    <row r="6" spans="1:7">
      <c r="A6" s="1">
        <v>1</v>
      </c>
      <c r="B6">
        <v>100429</v>
      </c>
      <c r="C6" t="s">
        <v>13</v>
      </c>
      <c r="D6" s="11">
        <v>55</v>
      </c>
      <c r="E6" s="12">
        <f>A6*D6</f>
        <v>55</v>
      </c>
      <c r="F6" s="3">
        <v>0.3</v>
      </c>
      <c r="G6" s="11">
        <f>SUM(E6:E6)*F6</f>
        <v>16.5</v>
      </c>
    </row>
    <row r="7" spans="1:7">
      <c r="A7" s="1"/>
      <c r="B7" s="14"/>
      <c r="C7" s="14"/>
      <c r="D7" s="14"/>
      <c r="E7" s="2"/>
    </row>
    <row r="8" spans="1:7">
      <c r="A8" s="23" t="s">
        <v>28</v>
      </c>
      <c r="B8" s="25"/>
      <c r="C8" s="25"/>
      <c r="D8" s="25"/>
      <c r="E8" s="27"/>
    </row>
    <row r="9" spans="1:7">
      <c r="A9" s="1"/>
      <c r="D9" s="11"/>
      <c r="E9" s="12"/>
    </row>
    <row r="10" spans="1:7">
      <c r="A10" s="1">
        <v>1</v>
      </c>
      <c r="B10">
        <v>100512</v>
      </c>
      <c r="C10" t="s">
        <v>17</v>
      </c>
      <c r="D10" s="11">
        <v>2.88</v>
      </c>
      <c r="E10" s="12">
        <f>A10*D10</f>
        <v>2.88</v>
      </c>
      <c r="F10" s="3">
        <v>1</v>
      </c>
      <c r="G10" s="11">
        <f>SUM(E9:E10)*F10</f>
        <v>2.88</v>
      </c>
    </row>
    <row r="11" spans="1:7">
      <c r="A11" s="1"/>
      <c r="B11" s="14"/>
      <c r="C11" s="14"/>
      <c r="D11" s="14"/>
      <c r="E11" s="2"/>
    </row>
    <row r="12" spans="1:7">
      <c r="A12" s="23" t="s">
        <v>88</v>
      </c>
      <c r="B12" s="25"/>
      <c r="C12" s="25"/>
      <c r="D12" s="25"/>
      <c r="E12" s="27"/>
    </row>
    <row r="13" spans="1:7">
      <c r="A13" s="1">
        <v>8</v>
      </c>
      <c r="B13">
        <v>100225</v>
      </c>
      <c r="C13" t="s">
        <v>7</v>
      </c>
      <c r="D13" s="11">
        <v>1.2</v>
      </c>
      <c r="E13" s="12">
        <f t="shared" ref="E13:E18" si="0">A13*D13</f>
        <v>9.6</v>
      </c>
    </row>
    <row r="14" spans="1:7">
      <c r="A14" s="1">
        <v>10</v>
      </c>
      <c r="B14">
        <v>100221</v>
      </c>
      <c r="C14" t="s">
        <v>6</v>
      </c>
      <c r="D14" s="11">
        <v>0.115</v>
      </c>
      <c r="E14" s="12">
        <f t="shared" si="0"/>
        <v>1.1500000000000001</v>
      </c>
    </row>
    <row r="15" spans="1:7">
      <c r="A15" s="1">
        <v>1</v>
      </c>
      <c r="B15">
        <v>100246</v>
      </c>
      <c r="C15" t="s">
        <v>10</v>
      </c>
      <c r="D15" s="11">
        <v>0.4</v>
      </c>
      <c r="E15" s="12">
        <f t="shared" si="0"/>
        <v>0.4</v>
      </c>
    </row>
    <row r="16" spans="1:7">
      <c r="A16" s="1">
        <v>5</v>
      </c>
      <c r="B16">
        <v>100395</v>
      </c>
      <c r="C16" t="s">
        <v>11</v>
      </c>
      <c r="D16" s="11">
        <v>0.30599999999999999</v>
      </c>
      <c r="E16" s="12">
        <f t="shared" si="0"/>
        <v>1.53</v>
      </c>
    </row>
    <row r="17" spans="1:7">
      <c r="A17" s="1">
        <v>1</v>
      </c>
      <c r="B17">
        <v>100481</v>
      </c>
      <c r="C17" t="s">
        <v>14</v>
      </c>
      <c r="D17" s="11">
        <v>0.6</v>
      </c>
      <c r="E17" s="12">
        <f t="shared" si="0"/>
        <v>0.6</v>
      </c>
    </row>
    <row r="18" spans="1:7">
      <c r="A18" s="1">
        <v>10</v>
      </c>
      <c r="B18">
        <v>100422</v>
      </c>
      <c r="C18" t="s">
        <v>12</v>
      </c>
      <c r="D18" s="11">
        <v>0.115</v>
      </c>
      <c r="E18" s="12">
        <f t="shared" si="0"/>
        <v>1.1500000000000001</v>
      </c>
      <c r="F18" s="3">
        <v>1</v>
      </c>
      <c r="G18" s="11">
        <f>SUM(E13:E18)*F18</f>
        <v>14.43</v>
      </c>
    </row>
    <row r="19" spans="1:7">
      <c r="A19" s="17"/>
      <c r="B19" s="16"/>
      <c r="C19" s="16"/>
      <c r="D19" s="16"/>
      <c r="E19" s="18"/>
    </row>
    <row r="20" spans="1:7">
      <c r="A20" s="4"/>
      <c r="B20" s="4"/>
      <c r="C20" s="4"/>
      <c r="D20" s="4"/>
      <c r="E20" s="4"/>
      <c r="F20" s="4"/>
      <c r="G20" s="13">
        <f>SUM(G2:G18)</f>
        <v>33.81</v>
      </c>
    </row>
  </sheetData>
  <mergeCells count="4">
    <mergeCell ref="A1:G1"/>
    <mergeCell ref="A5:E5"/>
    <mergeCell ref="A8:E8"/>
    <mergeCell ref="A12:E12"/>
  </mergeCells>
  <pageMargins left="0.7" right="0.7" top="0.75" bottom="0.75" header="0.3" footer="0.3"/>
  <pageSetup paperSize="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d8959fa-3aca-48cc-9f59-6dfaec4f8ea3" xsi:nil="true"/>
    <Link xmlns="7d8959fa-3aca-48cc-9f59-6dfaec4f8ea3">
      <Url xsi:nil="true"/>
      <Description xsi:nil="true"/>
    </Link>
    <lcf76f155ced4ddcb4097134ff3c332f xmlns="7d8959fa-3aca-48cc-9f59-6dfaec4f8ea3">
      <Terms xmlns="http://schemas.microsoft.com/office/infopath/2007/PartnerControls"/>
    </lcf76f155ced4ddcb4097134ff3c332f>
    <TaxCatchAll xmlns="50f4e1c7-7556-4a54-87ad-b168f85cc09e" xsi:nil="true"/>
    <nein xmlns="7d8959fa-3aca-48cc-9f59-6dfaec4f8ea3">true</nein>
    <Auswahl xmlns="7d8959fa-3aca-48cc-9f59-6dfaec4f8e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E11E213866A84D9E0116A9642A2903" ma:contentTypeVersion="22" ma:contentTypeDescription="Ein neues Dokument erstellen." ma:contentTypeScope="" ma:versionID="2142492514193acde0ce49e9cf43c2a3">
  <xsd:schema xmlns:xsd="http://www.w3.org/2001/XMLSchema" xmlns:xs="http://www.w3.org/2001/XMLSchema" xmlns:p="http://schemas.microsoft.com/office/2006/metadata/properties" xmlns:ns2="7d8959fa-3aca-48cc-9f59-6dfaec4f8ea3" xmlns:ns3="50f4e1c7-7556-4a54-87ad-b168f85cc09e" targetNamespace="http://schemas.microsoft.com/office/2006/metadata/properties" ma:root="true" ma:fieldsID="2fca3f4533113451b517d3bda2ac6b99" ns2:_="" ns3:_="">
    <xsd:import namespace="7d8959fa-3aca-48cc-9f59-6dfaec4f8ea3"/>
    <xsd:import namespace="50f4e1c7-7556-4a54-87ad-b168f85cc0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ink" minOccurs="0"/>
                <xsd:element ref="ns2:nein" minOccurs="0"/>
                <xsd:element ref="ns2:Auswah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959fa-3aca-48cc-9f59-6dfaec4f8e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82f38065-8c4d-4839-ba11-610efa301c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ein" ma:index="25" nillable="true" ma:displayName="nein" ma:default="1" ma:format="Dropdown" ma:internalName="nein">
      <xsd:simpleType>
        <xsd:restriction base="dms:Boolean"/>
      </xsd:simpleType>
    </xsd:element>
    <xsd:element name="Auswahl" ma:index="26" nillable="true" ma:displayName="Auswahl" ma:format="Dropdown" ma:internalName="Auswahl">
      <xsd:simpleType>
        <xsd:restriction base="dms:Choice">
          <xsd:enumeration value="Auswahl 1"/>
          <xsd:enumeration value="Auswahl 2"/>
          <xsd:enumeration value="Auswahl 3"/>
          <xsd:enumeration value="gesperrt"/>
        </xsd:restriction>
      </xsd:simpleType>
    </xsd:element>
    <xsd:element name="_Flow_SignoffStatus" ma:index="27" nillable="true" ma:displayName="Status Unterschrift" ma:internalName="Status_x0020_Unterschrif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4e1c7-7556-4a54-87ad-b168f85cc09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54885d2-fd45-4fdf-a540-d6d939edb81a}" ma:internalName="TaxCatchAll" ma:showField="CatchAllData" ma:web="50f4e1c7-7556-4a54-87ad-b168f85cc0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090234-8A74-4139-8603-DAB5DE36BCD3}"/>
</file>

<file path=customXml/itemProps2.xml><?xml version="1.0" encoding="utf-8"?>
<ds:datastoreItem xmlns:ds="http://schemas.openxmlformats.org/officeDocument/2006/customXml" ds:itemID="{84C0605C-AEE8-412F-A42C-1FD450D738F7}"/>
</file>

<file path=customXml/itemProps3.xml><?xml version="1.0" encoding="utf-8"?>
<ds:datastoreItem xmlns:ds="http://schemas.openxmlformats.org/officeDocument/2006/customXml" ds:itemID="{B9A4348E-5BC4-45F3-B020-E2872E3B8D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Loxone</dc:creator>
  <cp:keywords/>
  <dc:description/>
  <cp:lastModifiedBy>Lucia Pavkova</cp:lastModifiedBy>
  <cp:revision/>
  <dcterms:created xsi:type="dcterms:W3CDTF">2024-06-19T10:26:42Z</dcterms:created>
  <dcterms:modified xsi:type="dcterms:W3CDTF">2024-06-19T09:22:58Z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0x010100C0E11E213866A84D9E0116A9642A2903</vt:lpwstr>
  </property>
</Properties>
</file>